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ersonal Services\2024-25 Fiscal Personal Services\2024-25 Fiscal Form A's for Website\"/>
    </mc:Choice>
  </mc:AlternateContent>
  <xr:revisionPtr revIDLastSave="0" documentId="13_ncr:1_{65361928-6297-4F03-BB71-F56104E8672D}" xr6:coauthVersionLast="47" xr6:coauthVersionMax="47" xr10:uidLastSave="{00000000-0000-0000-0000-000000000000}"/>
  <bookViews>
    <workbookView xWindow="28680" yWindow="-135" windowWidth="29040" windowHeight="15720" xr2:uid="{00000000-000D-0000-FFFF-FFFF00000000}"/>
  </bookViews>
  <sheets>
    <sheet name="BRTC" sheetId="1" r:id="rId1"/>
  </sheets>
  <definedNames>
    <definedName name="_xlnm.Print_Area" localSheetId="0">BRTC!$A$1:$N$127</definedName>
    <definedName name="_xlnm.Print_Titles" localSheetId="0">BRTC!$1:$8</definedName>
    <definedName name="Z_1737B9A7_9FB4_11D4_8459_00E0B8102410_.wvu.Cols" localSheetId="0" hidden="1">BRTC!$F:$G</definedName>
    <definedName name="Z_1737B9A7_9FB4_11D4_8459_00E0B8102410_.wvu.PrintTitles" localSheetId="0" hidden="1">BRTC!#REF!</definedName>
    <definedName name="Z_390B1F6D_9909_4524_8157_F554B773C2B0_.wvu.Cols" localSheetId="0" hidden="1">BRTC!$F:$G</definedName>
    <definedName name="Z_390B1F6D_9909_4524_8157_F554B773C2B0_.wvu.PrintTitles" localSheetId="0" hidden="1">BRTC!#REF!</definedName>
    <definedName name="Z_3C8631AC_BCA8_4A20_9C0D_C8E736284F3B_.wvu.Cols" localSheetId="0" hidden="1">BRTC!$F:$G</definedName>
    <definedName name="Z_3C8631AC_BCA8_4A20_9C0D_C8E736284F3B_.wvu.PrintArea" localSheetId="0" hidden="1">BRTC!$A$12:$G$132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7" i="1" l="1"/>
  <c r="E123" i="1"/>
  <c r="E30" i="1" l="1"/>
  <c r="L41" i="1"/>
  <c r="L124" i="1" l="1"/>
  <c r="L123" i="1"/>
  <c r="L111" i="1"/>
  <c r="L112" i="1"/>
  <c r="L113" i="1"/>
  <c r="L114" i="1"/>
  <c r="L115" i="1"/>
  <c r="L116" i="1"/>
  <c r="L117" i="1"/>
  <c r="L118" i="1"/>
  <c r="L94" i="1"/>
  <c r="L95" i="1"/>
  <c r="L96" i="1"/>
  <c r="L97" i="1"/>
  <c r="L98" i="1"/>
  <c r="L99" i="1"/>
  <c r="L100" i="1"/>
  <c r="L101" i="1"/>
  <c r="L102" i="1"/>
  <c r="L103" i="1"/>
  <c r="L104" i="1"/>
  <c r="L105" i="1"/>
  <c r="L82" i="1"/>
  <c r="L83" i="1"/>
  <c r="L84" i="1"/>
  <c r="L85" i="1"/>
  <c r="L86" i="1"/>
  <c r="L87" i="1"/>
  <c r="L88" i="1"/>
  <c r="L89" i="1"/>
  <c r="L90" i="1"/>
  <c r="L91" i="1"/>
  <c r="L81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45" i="1"/>
  <c r="L46" i="1"/>
  <c r="L47" i="1"/>
  <c r="L48" i="1"/>
  <c r="L49" i="1"/>
  <c r="L50" i="1"/>
  <c r="L51" i="1"/>
  <c r="L32" i="1"/>
  <c r="L33" i="1"/>
  <c r="L34" i="1"/>
  <c r="L35" i="1"/>
  <c r="L36" i="1"/>
  <c r="L37" i="1"/>
  <c r="L38" i="1"/>
  <c r="L39" i="1"/>
  <c r="L40" i="1"/>
  <c r="L42" i="1"/>
  <c r="L22" i="1"/>
  <c r="L23" i="1"/>
  <c r="L24" i="1"/>
  <c r="L25" i="1"/>
  <c r="L26" i="1"/>
  <c r="L27" i="1"/>
  <c r="L28" i="1"/>
  <c r="L29" i="1"/>
  <c r="L15" i="1"/>
  <c r="L16" i="1"/>
  <c r="L17" i="1"/>
  <c r="L18" i="1"/>
  <c r="L19" i="1"/>
  <c r="L77" i="1"/>
  <c r="L78" i="1"/>
  <c r="L79" i="1"/>
  <c r="M119" i="1" l="1"/>
  <c r="K119" i="1"/>
  <c r="I119" i="1"/>
  <c r="G119" i="1"/>
  <c r="E119" i="1"/>
  <c r="M106" i="1" l="1"/>
  <c r="K106" i="1"/>
  <c r="I106" i="1"/>
  <c r="G106" i="1"/>
  <c r="E106" i="1"/>
  <c r="L93" i="1"/>
  <c r="L44" i="1"/>
  <c r="M125" i="1" l="1"/>
  <c r="K125" i="1"/>
  <c r="I125" i="1"/>
  <c r="G125" i="1"/>
  <c r="E125" i="1"/>
  <c r="M127" i="1" l="1"/>
  <c r="K127" i="1"/>
  <c r="E127" i="1"/>
  <c r="G127" i="1"/>
  <c r="I127" i="1"/>
  <c r="L76" i="1"/>
  <c r="L75" i="1"/>
  <c r="L74" i="1"/>
  <c r="L73" i="1"/>
  <c r="L72" i="1"/>
  <c r="L53" i="1"/>
  <c r="L110" i="1" l="1"/>
  <c r="L21" i="1"/>
  <c r="L31" i="1"/>
  <c r="L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Chandra Robinson</author>
  </authors>
  <commentList>
    <comment ref="D30" authorId="0" shapeId="0" xr:uid="{18729D0F-F9B8-4901-B5C1-280217B5B9A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Will be continued for FY25, unless changes are requested for FY25</t>
        </r>
      </text>
    </comment>
    <comment ref="D41" authorId="0" shapeId="0" xr:uid="{5E5912A5-C32D-47FE-844A-CD111C798A0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Will be continued for FY25, unless changes are requested for FY25</t>
        </r>
      </text>
    </comment>
    <comment ref="D118" authorId="0" shapeId="0" xr:uid="{82027BE4-9BC6-4EC4-B90C-7A789190BA1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LIM is the same as the Faculty - 9 month title</t>
        </r>
      </text>
    </comment>
    <comment ref="D123" authorId="0" shapeId="0" xr:uid="{39DF0BFE-4A61-4789-BFAE-4756347364D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LIM is the same as the Faculty - 12 month title</t>
        </r>
      </text>
    </comment>
  </commentList>
</comments>
</file>

<file path=xl/sharedStrings.xml><?xml version="1.0" encoding="utf-8"?>
<sst xmlns="http://schemas.openxmlformats.org/spreadsheetml/2006/main" count="147" uniqueCount="129">
  <si>
    <t>TOTAL BRTC</t>
  </si>
  <si>
    <t>TOTAL</t>
  </si>
  <si>
    <t>Part-Time Faculty</t>
  </si>
  <si>
    <t>Faculty</t>
  </si>
  <si>
    <t>ACADEMIC POSITIONS</t>
  </si>
  <si>
    <t>NINE MONTH EDUCATIONAL AND GENERAL</t>
  </si>
  <si>
    <t>Instructor - Nursing/Resp. Therapy</t>
  </si>
  <si>
    <t>Director of Adult  Education</t>
  </si>
  <si>
    <t>Librarian</t>
  </si>
  <si>
    <t>Division Chairperson</t>
  </si>
  <si>
    <t>TWELVE MONTH EDUCATIONAL AND GENERAL</t>
  </si>
  <si>
    <t>Director of Off-Campus Operations</t>
  </si>
  <si>
    <t>Director of Financial Aid</t>
  </si>
  <si>
    <t>Registrar</t>
  </si>
  <si>
    <t>Director of Law Enforcement Training</t>
  </si>
  <si>
    <t>Director of Human Resources</t>
  </si>
  <si>
    <t>Vice President for Student Affairs</t>
  </si>
  <si>
    <t>President, BRTC</t>
  </si>
  <si>
    <t>ADMINISTRATIVE POSITIONS</t>
  </si>
  <si>
    <t>BLACK RIVER TECHNICAL COLLEGE</t>
  </si>
  <si>
    <t>ANNUAL SAL</t>
  </si>
  <si>
    <t xml:space="preserve"> #</t>
  </si>
  <si>
    <t>#</t>
  </si>
  <si>
    <t>TITLE</t>
  </si>
  <si>
    <t>C</t>
  </si>
  <si>
    <t>POSITION</t>
  </si>
  <si>
    <t>ITEM</t>
  </si>
  <si>
    <t>T</t>
  </si>
  <si>
    <t>RECOMMENDED</t>
  </si>
  <si>
    <t>REQUESTED</t>
  </si>
  <si>
    <t>BUDGETED</t>
  </si>
  <si>
    <t>PAID</t>
  </si>
  <si>
    <t>AUTHORIZED</t>
  </si>
  <si>
    <t>AHECB</t>
  </si>
  <si>
    <t>FORM A</t>
  </si>
  <si>
    <t>Project/Program Manager</t>
  </si>
  <si>
    <t>Institutional Research Coordinator</t>
  </si>
  <si>
    <t>Director of Distance Education</t>
  </si>
  <si>
    <t>Director of Nursing</t>
  </si>
  <si>
    <t>Director of Respiratory Care</t>
  </si>
  <si>
    <t>Default Management Coordinator</t>
  </si>
  <si>
    <t>Director of Computer Services</t>
  </si>
  <si>
    <t>Director of Physical Plant</t>
  </si>
  <si>
    <t>Director of Student Affairs</t>
  </si>
  <si>
    <t>Information Technology Manager</t>
  </si>
  <si>
    <t>Information Systems Analyst</t>
  </si>
  <si>
    <t>HEI Program Coordinator</t>
  </si>
  <si>
    <t>Accountant I</t>
  </si>
  <si>
    <t>Public Safety Officer</t>
  </si>
  <si>
    <t>Bookstore Manager</t>
  </si>
  <si>
    <t>Fiscal Support Analyst</t>
  </si>
  <si>
    <t>Computer Support Technician</t>
  </si>
  <si>
    <t>Financial Aid Analyst</t>
  </si>
  <si>
    <t>Skilled Tradesman</t>
  </si>
  <si>
    <t>Fiscal Support Specialist</t>
  </si>
  <si>
    <t>Administrative Specialist III</t>
  </si>
  <si>
    <t>Bookstore Office Manager</t>
  </si>
  <si>
    <t>Human Resources Assistant</t>
  </si>
  <si>
    <t>Administrative Specialist II</t>
  </si>
  <si>
    <t>Library Technician</t>
  </si>
  <si>
    <t xml:space="preserve">Cashier </t>
  </si>
  <si>
    <t>Food Preparation Coordinator</t>
  </si>
  <si>
    <t>Maintenance Assistant</t>
  </si>
  <si>
    <t>Administrative Specialist I</t>
  </si>
  <si>
    <t>Food Preparation Specialist</t>
  </si>
  <si>
    <t>Vice President for Academic Affairs</t>
  </si>
  <si>
    <t>Coord. of Cont. Ed. &amp; Bus. Outreach</t>
  </si>
  <si>
    <t>Dean of Students</t>
  </si>
  <si>
    <t>Academic/Student Support</t>
  </si>
  <si>
    <t>Counselor</t>
  </si>
  <si>
    <t>Academic Counselor</t>
  </si>
  <si>
    <t>Student Development Specialist</t>
  </si>
  <si>
    <t>Director of Admissions</t>
  </si>
  <si>
    <t>Project/Program Director</t>
  </si>
  <si>
    <t>Project/Program Specialist</t>
  </si>
  <si>
    <t>Admissions Counselor</t>
  </si>
  <si>
    <t>Fiscal Support Pool</t>
  </si>
  <si>
    <t>Fiscal Support Manager</t>
  </si>
  <si>
    <t>Fiscal Support Supervisor</t>
  </si>
  <si>
    <t>Accountant II</t>
  </si>
  <si>
    <t>Accounting Technician</t>
  </si>
  <si>
    <t>Public Safety Pool</t>
  </si>
  <si>
    <t>HE Public Safety Commander III</t>
  </si>
  <si>
    <t>HE Public Safety Commander II</t>
  </si>
  <si>
    <t>HE Public Safety Commander I</t>
  </si>
  <si>
    <t>Public Safety Officer II</t>
  </si>
  <si>
    <t>Public Safety/Security Officer</t>
  </si>
  <si>
    <t>Skilled Trades Pool</t>
  </si>
  <si>
    <t>Skilled Trades Foreman</t>
  </si>
  <si>
    <t>Skilled Trades Supervisor</t>
  </si>
  <si>
    <t>Skilled Trades Helper</t>
  </si>
  <si>
    <t>Apprentice Tradesman</t>
  </si>
  <si>
    <t>Administrative Support Pool</t>
  </si>
  <si>
    <t>Administrative Assistant</t>
  </si>
  <si>
    <t>Administrative Analyst</t>
  </si>
  <si>
    <t>Administrative Support Supervisor</t>
  </si>
  <si>
    <t>Administrative Support Specialist</t>
  </si>
  <si>
    <t>Software Support Specialist</t>
  </si>
  <si>
    <t>Payroll Services Specialist</t>
  </si>
  <si>
    <t>Purchasing Specialist</t>
  </si>
  <si>
    <t>Food Preparation Supervisor</t>
  </si>
  <si>
    <t>Inst./Coord. Nursing &amp; Allied Health</t>
  </si>
  <si>
    <t>Fiscal Support Technician</t>
  </si>
  <si>
    <t>2022-23</t>
  </si>
  <si>
    <t>Academic Advisor</t>
  </si>
  <si>
    <t>Assistant Director</t>
  </si>
  <si>
    <t>Controller</t>
  </si>
  <si>
    <t>2023-24</t>
  </si>
  <si>
    <t>2024-25</t>
  </si>
  <si>
    <t>HE Public Safety Supervisor</t>
  </si>
  <si>
    <t>Library Support Pool</t>
  </si>
  <si>
    <t>Library Supervisor</t>
  </si>
  <si>
    <t>Library Specialist</t>
  </si>
  <si>
    <t>Library Support Assistant</t>
  </si>
  <si>
    <t>Administration Support Specialist</t>
  </si>
  <si>
    <t>Director Public Safety I</t>
  </si>
  <si>
    <t>Security Officer Supervisor</t>
  </si>
  <si>
    <t>HE Public Safety Dispatcher</t>
  </si>
  <si>
    <t>Security Officer</t>
  </si>
  <si>
    <t>Parking Control Officer</t>
  </si>
  <si>
    <t>Watchman</t>
  </si>
  <si>
    <t>Project/Program Administrator Pool</t>
  </si>
  <si>
    <t>Vice President of Finance &amp; Administration</t>
  </si>
  <si>
    <t>Vice President of Institutional Advancement</t>
  </si>
  <si>
    <t>Extra Help Assistant</t>
  </si>
  <si>
    <t>Parking Control Supv.</t>
  </si>
  <si>
    <t>HIGHER EDUCATION PERSONAL SERVICES RECOMMENDATIONS FOR THE 2024-25 FISCAL YEAR</t>
  </si>
  <si>
    <t>Associate Registrar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</si>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</sst>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\(##\)"/>
    <numFmt numFmtId="165" formatCode="\(#\)"/>
    <numFmt numFmtId="166" formatCode="0.0%"/>
    <numFmt numFmtId="167" formatCode="\(##.00\)"/>
    <numFmt numFmtId="168" formatCode="\(0\)"/>
    <numFmt numFmtId="169" formatCode="\(#.00\)"/>
  </numFmts>
  <fonts count="29" x14ac:knownFonts="1">
    <font>
      <sz val="12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i/>
      <sz val="10"/>
      <name val="Arial"/>
      <family val="2"/>
    </font>
    <font>
      <sz val="8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00">
    <xf numFmtId="0" fontId="0" fillId="2" borderId="0"/>
    <xf numFmtId="0" fontId="3" fillId="2" borderId="0"/>
    <xf numFmtId="43" fontId="4" fillId="0" borderId="0" applyFont="0" applyFill="0" applyBorder="0" applyAlignment="0" applyProtection="0"/>
    <xf numFmtId="0" fontId="3" fillId="2" borderId="0"/>
    <xf numFmtId="4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3" fillId="2" borderId="0"/>
    <xf numFmtId="0" fontId="3" fillId="3" borderId="0"/>
    <xf numFmtId="0" fontId="2" fillId="0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9" fillId="5" borderId="0" applyNumberFormat="0" applyBorder="0" applyAlignment="0" applyProtection="0"/>
    <xf numFmtId="0" fontId="10" fillId="22" borderId="12" applyNumberFormat="0" applyAlignment="0" applyProtection="0"/>
    <xf numFmtId="0" fontId="11" fillId="23" borderId="13" applyNumberFormat="0" applyAlignment="0" applyProtection="0"/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6" fillId="0" borderId="16" applyNumberFormat="0" applyFill="0" applyAlignment="0" applyProtection="0"/>
    <xf numFmtId="0" fontId="16" fillId="0" borderId="0" applyNumberFormat="0" applyFill="0" applyBorder="0" applyAlignment="0" applyProtection="0"/>
    <xf numFmtId="0" fontId="17" fillId="9" borderId="12" applyNumberFormat="0" applyAlignment="0" applyProtection="0"/>
    <xf numFmtId="0" fontId="18" fillId="0" borderId="17" applyNumberFormat="0" applyFill="0" applyAlignment="0" applyProtection="0"/>
    <xf numFmtId="0" fontId="19" fillId="24" borderId="0" applyNumberFormat="0" applyBorder="0" applyAlignment="0" applyProtection="0"/>
    <xf numFmtId="0" fontId="3" fillId="25" borderId="18" applyNumberFormat="0" applyFont="0" applyAlignment="0" applyProtection="0"/>
    <xf numFmtId="0" fontId="20" fillId="22" borderId="19" applyNumberFormat="0" applyAlignment="0" applyProtection="0"/>
    <xf numFmtId="0" fontId="21" fillId="0" borderId="0" applyNumberFormat="0" applyFill="0" applyBorder="0" applyAlignment="0" applyProtection="0"/>
    <xf numFmtId="0" fontId="22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9" fillId="5" borderId="0" applyNumberFormat="0" applyBorder="0" applyAlignment="0" applyProtection="0"/>
    <xf numFmtId="0" fontId="10" fillId="22" borderId="12" applyNumberFormat="0" applyAlignment="0" applyProtection="0"/>
    <xf numFmtId="0" fontId="11" fillId="23" borderId="13" applyNumberFormat="0" applyAlignment="0" applyProtection="0"/>
    <xf numFmtId="43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6" fillId="0" borderId="16" applyNumberFormat="0" applyFill="0" applyAlignment="0" applyProtection="0"/>
    <xf numFmtId="0" fontId="16" fillId="0" borderId="0" applyNumberFormat="0" applyFill="0" applyBorder="0" applyAlignment="0" applyProtection="0"/>
    <xf numFmtId="0" fontId="17" fillId="9" borderId="12" applyNumberFormat="0" applyAlignment="0" applyProtection="0"/>
    <xf numFmtId="0" fontId="18" fillId="0" borderId="17" applyNumberFormat="0" applyFill="0" applyAlignment="0" applyProtection="0"/>
    <xf numFmtId="0" fontId="19" fillId="24" borderId="0" applyNumberFormat="0" applyBorder="0" applyAlignment="0" applyProtection="0"/>
    <xf numFmtId="0" fontId="3" fillId="25" borderId="18" applyNumberFormat="0" applyFont="0" applyAlignment="0" applyProtection="0"/>
    <xf numFmtId="0" fontId="20" fillId="22" borderId="19" applyNumberFormat="0" applyAlignment="0" applyProtection="0"/>
    <xf numFmtId="0" fontId="21" fillId="0" borderId="0" applyNumberFormat="0" applyFill="0" applyBorder="0" applyAlignment="0" applyProtection="0"/>
    <xf numFmtId="0" fontId="22" fillId="0" borderId="20" applyNumberFormat="0" applyFill="0" applyAlignment="0" applyProtection="0"/>
    <xf numFmtId="0" fontId="23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 applyBorder="0"/>
  </cellStyleXfs>
  <cellXfs count="68">
    <xf numFmtId="0" fontId="0" fillId="2" borderId="0" xfId="0"/>
    <xf numFmtId="3" fontId="4" fillId="0" borderId="0" xfId="3" applyNumberFormat="1" applyFont="1" applyFill="1"/>
    <xf numFmtId="3" fontId="5" fillId="0" borderId="2" xfId="3" applyNumberFormat="1" applyFont="1" applyFill="1" applyBorder="1" applyAlignment="1">
      <alignment horizontal="center"/>
    </xf>
    <xf numFmtId="1" fontId="5" fillId="0" borderId="2" xfId="3" applyNumberFormat="1" applyFont="1" applyFill="1" applyBorder="1" applyAlignment="1">
      <alignment horizontal="center"/>
    </xf>
    <xf numFmtId="1" fontId="5" fillId="0" borderId="5" xfId="3" applyNumberFormat="1" applyFont="1" applyFill="1" applyBorder="1" applyAlignment="1">
      <alignment horizontal="center"/>
    </xf>
    <xf numFmtId="0" fontId="4" fillId="0" borderId="0" xfId="3" applyFont="1" applyFill="1"/>
    <xf numFmtId="0" fontId="4" fillId="0" borderId="0" xfId="1" applyFont="1" applyFill="1"/>
    <xf numFmtId="0" fontId="4" fillId="0" borderId="0" xfId="0" applyFont="1" applyFill="1" applyAlignment="1">
      <alignment horizontal="center"/>
    </xf>
    <xf numFmtId="0" fontId="4" fillId="0" borderId="0" xfId="7" applyFont="1" applyFill="1" applyAlignment="1">
      <alignment horizontal="center"/>
    </xf>
    <xf numFmtId="37" fontId="4" fillId="0" borderId="0" xfId="7" applyNumberFormat="1" applyFont="1" applyFill="1" applyAlignment="1">
      <alignment horizontal="center"/>
    </xf>
    <xf numFmtId="3" fontId="5" fillId="0" borderId="10" xfId="3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left"/>
    </xf>
    <xf numFmtId="165" fontId="4" fillId="0" borderId="0" xfId="0" applyNumberFormat="1" applyFont="1" applyFill="1" applyAlignment="1">
      <alignment horizontal="left"/>
    </xf>
    <xf numFmtId="0" fontId="5" fillId="0" borderId="11" xfId="0" applyFont="1" applyFill="1" applyBorder="1"/>
    <xf numFmtId="0" fontId="4" fillId="0" borderId="0" xfId="0" applyFont="1" applyFill="1"/>
    <xf numFmtId="0" fontId="4" fillId="0" borderId="7" xfId="0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 indent="2"/>
    </xf>
    <xf numFmtId="0" fontId="4" fillId="0" borderId="0" xfId="7" applyFont="1" applyFill="1"/>
    <xf numFmtId="3" fontId="4" fillId="0" borderId="1" xfId="0" applyNumberFormat="1" applyFont="1" applyFill="1" applyBorder="1" applyAlignment="1">
      <alignment horizontal="center"/>
    </xf>
    <xf numFmtId="164" fontId="4" fillId="0" borderId="0" xfId="7" applyNumberFormat="1" applyFont="1" applyFill="1" applyAlignment="1">
      <alignment horizontal="left"/>
    </xf>
    <xf numFmtId="0" fontId="4" fillId="0" borderId="0" xfId="7" applyFont="1" applyFill="1" applyAlignment="1">
      <alignment horizontal="left"/>
    </xf>
    <xf numFmtId="0" fontId="4" fillId="0" borderId="1" xfId="0" applyFont="1" applyFill="1" applyBorder="1" applyAlignment="1">
      <alignment horizontal="center"/>
    </xf>
    <xf numFmtId="3" fontId="5" fillId="0" borderId="5" xfId="3" applyNumberFormat="1" applyFont="1" applyFill="1" applyBorder="1" applyAlignment="1">
      <alignment horizontal="center"/>
    </xf>
    <xf numFmtId="3" fontId="5" fillId="0" borderId="8" xfId="3" applyNumberFormat="1" applyFont="1" applyFill="1" applyBorder="1" applyAlignment="1">
      <alignment horizontal="center"/>
    </xf>
    <xf numFmtId="3" fontId="5" fillId="0" borderId="9" xfId="3" applyNumberFormat="1" applyFont="1" applyFill="1" applyBorder="1" applyAlignment="1">
      <alignment horizontal="center"/>
    </xf>
    <xf numFmtId="166" fontId="4" fillId="0" borderId="0" xfId="92" applyNumberFormat="1" applyFont="1" applyFill="1" applyBorder="1"/>
    <xf numFmtId="0" fontId="25" fillId="0" borderId="0" xfId="0" applyFont="1" applyFill="1" applyAlignment="1">
      <alignment horizontal="center"/>
    </xf>
    <xf numFmtId="0" fontId="25" fillId="0" borderId="0" xfId="1" applyFont="1" applyFill="1"/>
    <xf numFmtId="0" fontId="4" fillId="0" borderId="0" xfId="1" applyFont="1" applyFill="1" applyAlignment="1">
      <alignment horizontal="center"/>
    </xf>
    <xf numFmtId="167" fontId="4" fillId="0" borderId="0" xfId="1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3" fontId="4" fillId="0" borderId="0" xfId="1" applyNumberFormat="1" applyFont="1" applyFill="1" applyAlignment="1">
      <alignment horizontal="center"/>
    </xf>
    <xf numFmtId="164" fontId="4" fillId="0" borderId="0" xfId="1" applyNumberFormat="1" applyFont="1" applyFill="1" applyAlignment="1">
      <alignment horizontal="left"/>
    </xf>
    <xf numFmtId="3" fontId="4" fillId="0" borderId="0" xfId="3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4" fillId="0" borderId="6" xfId="3" applyFont="1" applyFill="1" applyBorder="1" applyAlignment="1">
      <alignment horizontal="center"/>
    </xf>
    <xf numFmtId="0" fontId="5" fillId="0" borderId="5" xfId="3" applyFont="1" applyFill="1" applyBorder="1" applyAlignment="1">
      <alignment horizontal="center"/>
    </xf>
    <xf numFmtId="0" fontId="4" fillId="0" borderId="4" xfId="3" applyFont="1" applyFill="1" applyBorder="1" applyAlignment="1">
      <alignment horizontal="center"/>
    </xf>
    <xf numFmtId="0" fontId="5" fillId="0" borderId="0" xfId="3" applyFont="1" applyFill="1" applyAlignment="1">
      <alignment horizontal="center"/>
    </xf>
    <xf numFmtId="1" fontId="5" fillId="0" borderId="0" xfId="3" applyNumberFormat="1" applyFont="1" applyFill="1" applyAlignment="1">
      <alignment horizontal="center"/>
    </xf>
    <xf numFmtId="3" fontId="5" fillId="0" borderId="0" xfId="3" applyNumberFormat="1" applyFont="1" applyFill="1" applyAlignment="1">
      <alignment horizontal="center"/>
    </xf>
    <xf numFmtId="0" fontId="5" fillId="0" borderId="4" xfId="3" applyFont="1" applyFill="1" applyBorder="1" applyAlignment="1">
      <alignment horizontal="center"/>
    </xf>
    <xf numFmtId="165" fontId="5" fillId="0" borderId="0" xfId="3" applyNumberFormat="1" applyFont="1" applyFill="1" applyAlignment="1">
      <alignment horizontal="center"/>
    </xf>
    <xf numFmtId="0" fontId="4" fillId="0" borderId="3" xfId="3" applyFont="1" applyFill="1" applyBorder="1" applyAlignment="1">
      <alignment horizontal="center"/>
    </xf>
    <xf numFmtId="0" fontId="5" fillId="0" borderId="2" xfId="3" applyFont="1" applyFill="1" applyBorder="1" applyAlignment="1">
      <alignment horizontal="center"/>
    </xf>
    <xf numFmtId="168" fontId="4" fillId="0" borderId="0" xfId="95" applyNumberFormat="1" applyFont="1" applyFill="1" applyAlignment="1">
      <alignment horizontal="left"/>
    </xf>
    <xf numFmtId="0" fontId="4" fillId="0" borderId="0" xfId="96" applyFont="1" applyFill="1"/>
    <xf numFmtId="0" fontId="4" fillId="0" borderId="0" xfId="97" applyFont="1" applyFill="1" applyAlignment="1">
      <alignment horizontal="center"/>
    </xf>
    <xf numFmtId="165" fontId="4" fillId="0" borderId="0" xfId="98" applyNumberFormat="1" applyFont="1" applyFill="1" applyAlignment="1">
      <alignment horizontal="left"/>
    </xf>
    <xf numFmtId="0" fontId="4" fillId="0" borderId="0" xfId="99" applyFont="1" applyFill="1" applyBorder="1"/>
    <xf numFmtId="0" fontId="4" fillId="0" borderId="0" xfId="98" applyFont="1" applyFill="1" applyAlignment="1">
      <alignment horizontal="center"/>
    </xf>
    <xf numFmtId="3" fontId="4" fillId="0" borderId="0" xfId="98" applyNumberFormat="1" applyFont="1" applyFill="1" applyAlignment="1">
      <alignment horizontal="center"/>
    </xf>
    <xf numFmtId="0" fontId="4" fillId="0" borderId="0" xfId="97" applyFont="1" applyFill="1"/>
    <xf numFmtId="3" fontId="4" fillId="26" borderId="0" xfId="0" applyNumberFormat="1" applyFont="1" applyFill="1" applyAlignment="1">
      <alignment horizontal="center"/>
    </xf>
    <xf numFmtId="0" fontId="4" fillId="26" borderId="0" xfId="0" applyFont="1" applyFill="1"/>
    <xf numFmtId="0" fontId="25" fillId="2" borderId="0" xfId="0" applyFont="1" applyAlignment="1">
      <alignment horizontal="center"/>
    </xf>
    <xf numFmtId="165" fontId="4" fillId="2" borderId="0" xfId="0" applyNumberFormat="1" applyFont="1" applyAlignment="1">
      <alignment horizontal="right"/>
    </xf>
    <xf numFmtId="0" fontId="4" fillId="2" borderId="0" xfId="0" applyFont="1"/>
    <xf numFmtId="0" fontId="4" fillId="2" borderId="0" xfId="0" applyFont="1" applyAlignment="1">
      <alignment horizontal="center"/>
    </xf>
    <xf numFmtId="3" fontId="4" fillId="2" borderId="0" xfId="0" applyNumberFormat="1" applyFont="1" applyAlignment="1">
      <alignment horizontal="center"/>
    </xf>
    <xf numFmtId="16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 indent="1"/>
    </xf>
    <xf numFmtId="0" fontId="5" fillId="2" borderId="0" xfId="0" applyFont="1" applyAlignment="1">
      <alignment horizontal="center"/>
    </xf>
    <xf numFmtId="0" fontId="6" fillId="2" borderId="0" xfId="0" applyFont="1" applyAlignment="1">
      <alignment horizontal="center"/>
    </xf>
  </cellXfs>
  <cellStyles count="100">
    <cellStyle name="20% - Accent1 2" xfId="9" xr:uid="{00000000-0005-0000-0000-000000000000}"/>
    <cellStyle name="20% - Accent1 3" xfId="50" xr:uid="{00000000-0005-0000-0000-000001000000}"/>
    <cellStyle name="20% - Accent2 2" xfId="10" xr:uid="{00000000-0005-0000-0000-000002000000}"/>
    <cellStyle name="20% - Accent2 3" xfId="51" xr:uid="{00000000-0005-0000-0000-000003000000}"/>
    <cellStyle name="20% - Accent3 2" xfId="11" xr:uid="{00000000-0005-0000-0000-000004000000}"/>
    <cellStyle name="20% - Accent3 3" xfId="52" xr:uid="{00000000-0005-0000-0000-000005000000}"/>
    <cellStyle name="20% - Accent4 2" xfId="12" xr:uid="{00000000-0005-0000-0000-000006000000}"/>
    <cellStyle name="20% - Accent4 3" xfId="53" xr:uid="{00000000-0005-0000-0000-000007000000}"/>
    <cellStyle name="20% - Accent5 2" xfId="13" xr:uid="{00000000-0005-0000-0000-000008000000}"/>
    <cellStyle name="20% - Accent5 3" xfId="54" xr:uid="{00000000-0005-0000-0000-000009000000}"/>
    <cellStyle name="20% - Accent6 2" xfId="14" xr:uid="{00000000-0005-0000-0000-00000A000000}"/>
    <cellStyle name="20% - Accent6 3" xfId="55" xr:uid="{00000000-0005-0000-0000-00000B000000}"/>
    <cellStyle name="40% - Accent1 2" xfId="15" xr:uid="{00000000-0005-0000-0000-00000C000000}"/>
    <cellStyle name="40% - Accent1 3" xfId="56" xr:uid="{00000000-0005-0000-0000-00000D000000}"/>
    <cellStyle name="40% - Accent2 2" xfId="16" xr:uid="{00000000-0005-0000-0000-00000E000000}"/>
    <cellStyle name="40% - Accent2 3" xfId="57" xr:uid="{00000000-0005-0000-0000-00000F000000}"/>
    <cellStyle name="40% - Accent3 2" xfId="17" xr:uid="{00000000-0005-0000-0000-000010000000}"/>
    <cellStyle name="40% - Accent3 3" xfId="58" xr:uid="{00000000-0005-0000-0000-000011000000}"/>
    <cellStyle name="40% - Accent4 2" xfId="18" xr:uid="{00000000-0005-0000-0000-000012000000}"/>
    <cellStyle name="40% - Accent4 3" xfId="59" xr:uid="{00000000-0005-0000-0000-000013000000}"/>
    <cellStyle name="40% - Accent5 2" xfId="19" xr:uid="{00000000-0005-0000-0000-000014000000}"/>
    <cellStyle name="40% - Accent5 3" xfId="60" xr:uid="{00000000-0005-0000-0000-000015000000}"/>
    <cellStyle name="40% - Accent6 2" xfId="20" xr:uid="{00000000-0005-0000-0000-000016000000}"/>
    <cellStyle name="40% - Accent6 3" xfId="61" xr:uid="{00000000-0005-0000-0000-000017000000}"/>
    <cellStyle name="60% - Accent1 2" xfId="21" xr:uid="{00000000-0005-0000-0000-000018000000}"/>
    <cellStyle name="60% - Accent1 3" xfId="62" xr:uid="{00000000-0005-0000-0000-000019000000}"/>
    <cellStyle name="60% - Accent2 2" xfId="22" xr:uid="{00000000-0005-0000-0000-00001A000000}"/>
    <cellStyle name="60% - Accent2 3" xfId="63" xr:uid="{00000000-0005-0000-0000-00001B000000}"/>
    <cellStyle name="60% - Accent3 2" xfId="23" xr:uid="{00000000-0005-0000-0000-00001C000000}"/>
    <cellStyle name="60% - Accent3 3" xfId="64" xr:uid="{00000000-0005-0000-0000-00001D000000}"/>
    <cellStyle name="60% - Accent4 2" xfId="24" xr:uid="{00000000-0005-0000-0000-00001E000000}"/>
    <cellStyle name="60% - Accent4 3" xfId="65" xr:uid="{00000000-0005-0000-0000-00001F000000}"/>
    <cellStyle name="60% - Accent5 2" xfId="25" xr:uid="{00000000-0005-0000-0000-000020000000}"/>
    <cellStyle name="60% - Accent5 3" xfId="66" xr:uid="{00000000-0005-0000-0000-000021000000}"/>
    <cellStyle name="60% - Accent6 2" xfId="26" xr:uid="{00000000-0005-0000-0000-000022000000}"/>
    <cellStyle name="60% - Accent6 3" xfId="67" xr:uid="{00000000-0005-0000-0000-000023000000}"/>
    <cellStyle name="Accent1 2" xfId="27" xr:uid="{00000000-0005-0000-0000-000024000000}"/>
    <cellStyle name="Accent1 3" xfId="68" xr:uid="{00000000-0005-0000-0000-000025000000}"/>
    <cellStyle name="Accent2 2" xfId="28" xr:uid="{00000000-0005-0000-0000-000026000000}"/>
    <cellStyle name="Accent2 3" xfId="69" xr:uid="{00000000-0005-0000-0000-000027000000}"/>
    <cellStyle name="Accent3 2" xfId="29" xr:uid="{00000000-0005-0000-0000-000028000000}"/>
    <cellStyle name="Accent3 3" xfId="70" xr:uid="{00000000-0005-0000-0000-000029000000}"/>
    <cellStyle name="Accent4 2" xfId="30" xr:uid="{00000000-0005-0000-0000-00002A000000}"/>
    <cellStyle name="Accent4 3" xfId="71" xr:uid="{00000000-0005-0000-0000-00002B000000}"/>
    <cellStyle name="Accent5 2" xfId="31" xr:uid="{00000000-0005-0000-0000-00002C000000}"/>
    <cellStyle name="Accent5 3" xfId="72" xr:uid="{00000000-0005-0000-0000-00002D000000}"/>
    <cellStyle name="Accent6 2" xfId="32" xr:uid="{00000000-0005-0000-0000-00002E000000}"/>
    <cellStyle name="Accent6 3" xfId="73" xr:uid="{00000000-0005-0000-0000-00002F000000}"/>
    <cellStyle name="Bad 2" xfId="33" xr:uid="{00000000-0005-0000-0000-000030000000}"/>
    <cellStyle name="Bad 3" xfId="74" xr:uid="{00000000-0005-0000-0000-000031000000}"/>
    <cellStyle name="Calculation 2" xfId="34" xr:uid="{00000000-0005-0000-0000-000032000000}"/>
    <cellStyle name="Calculation 3" xfId="75" xr:uid="{00000000-0005-0000-0000-000033000000}"/>
    <cellStyle name="Check Cell 2" xfId="35" xr:uid="{00000000-0005-0000-0000-000034000000}"/>
    <cellStyle name="Check Cell 3" xfId="76" xr:uid="{00000000-0005-0000-0000-000035000000}"/>
    <cellStyle name="Comma 2" xfId="2" xr:uid="{00000000-0005-0000-0000-000036000000}"/>
    <cellStyle name="Comma 2 2" xfId="4" xr:uid="{00000000-0005-0000-0000-000037000000}"/>
    <cellStyle name="Comma 3" xfId="77" xr:uid="{00000000-0005-0000-0000-000038000000}"/>
    <cellStyle name="Comma0" xfId="5" xr:uid="{00000000-0005-0000-0000-000039000000}"/>
    <cellStyle name="Explanatory Text 2" xfId="36" xr:uid="{00000000-0005-0000-0000-00003A000000}"/>
    <cellStyle name="Explanatory Text 3" xfId="78" xr:uid="{00000000-0005-0000-0000-00003B000000}"/>
    <cellStyle name="Good 2" xfId="37" xr:uid="{00000000-0005-0000-0000-00003C000000}"/>
    <cellStyle name="Good 3" xfId="79" xr:uid="{00000000-0005-0000-0000-00003D000000}"/>
    <cellStyle name="Heading 1 2" xfId="38" xr:uid="{00000000-0005-0000-0000-00003E000000}"/>
    <cellStyle name="Heading 1 3" xfId="80" xr:uid="{00000000-0005-0000-0000-00003F000000}"/>
    <cellStyle name="Heading 2 2" xfId="39" xr:uid="{00000000-0005-0000-0000-000040000000}"/>
    <cellStyle name="Heading 2 3" xfId="81" xr:uid="{00000000-0005-0000-0000-000041000000}"/>
    <cellStyle name="Heading 3 2" xfId="40" xr:uid="{00000000-0005-0000-0000-000042000000}"/>
    <cellStyle name="Heading 3 3" xfId="82" xr:uid="{00000000-0005-0000-0000-000043000000}"/>
    <cellStyle name="Heading 4 2" xfId="41" xr:uid="{00000000-0005-0000-0000-000044000000}"/>
    <cellStyle name="Heading 4 3" xfId="83" xr:uid="{00000000-0005-0000-0000-000045000000}"/>
    <cellStyle name="Input 2" xfId="42" xr:uid="{00000000-0005-0000-0000-000046000000}"/>
    <cellStyle name="Input 3" xfId="84" xr:uid="{00000000-0005-0000-0000-000047000000}"/>
    <cellStyle name="Linked Cell 2" xfId="43" xr:uid="{00000000-0005-0000-0000-000048000000}"/>
    <cellStyle name="Linked Cell 3" xfId="85" xr:uid="{00000000-0005-0000-0000-000049000000}"/>
    <cellStyle name="Neutral 2" xfId="44" xr:uid="{00000000-0005-0000-0000-00004A000000}"/>
    <cellStyle name="Neutral 3" xfId="86" xr:uid="{00000000-0005-0000-0000-00004B000000}"/>
    <cellStyle name="Normal" xfId="0" builtinId="0"/>
    <cellStyle name="Normal 2" xfId="1" xr:uid="{00000000-0005-0000-0000-00004D000000}"/>
    <cellStyle name="Normal 2 2" xfId="6" xr:uid="{00000000-0005-0000-0000-00004E000000}"/>
    <cellStyle name="Normal 3" xfId="8" xr:uid="{00000000-0005-0000-0000-00004F000000}"/>
    <cellStyle name="Normal 3 2" xfId="93" xr:uid="{00000000-0005-0000-0000-000050000000}"/>
    <cellStyle name="Normal_ANC Completed Request" xfId="7" xr:uid="{00000000-0005-0000-0000-000051000000}"/>
    <cellStyle name="Normal_asuj_UA Fund Form A" xfId="99" xr:uid="{03CE1C70-6423-4CD3-88BD-E8CA8DB3ED8C}"/>
    <cellStyle name="Normal_Copy of ASUJ" xfId="3" xr:uid="{00000000-0005-0000-0000-000052000000}"/>
    <cellStyle name="Normal_CTC" xfId="96" xr:uid="{972DF62C-5AF2-46C6-8E4A-70B8B47C0D50}"/>
    <cellStyle name="Normal_non classified form A" xfId="95" xr:uid="{F930AED4-4507-428A-A238-E0BBC84EDB54}"/>
    <cellStyle name="Normal_UA Fund Form A" xfId="98" xr:uid="{AE872E11-67B0-42DD-9B4A-9456AA1BD0AC}"/>
    <cellStyle name="Normal_UAFS Form A" xfId="97" xr:uid="{C28B387B-0C21-4943-A781-9D92A2BAE0C3}"/>
    <cellStyle name="Note 2" xfId="45" xr:uid="{00000000-0005-0000-0000-000054000000}"/>
    <cellStyle name="Note 3" xfId="87" xr:uid="{00000000-0005-0000-0000-000055000000}"/>
    <cellStyle name="Output 2" xfId="46" xr:uid="{00000000-0005-0000-0000-000056000000}"/>
    <cellStyle name="Output 3" xfId="88" xr:uid="{00000000-0005-0000-0000-000057000000}"/>
    <cellStyle name="Percent" xfId="92" builtinId="5"/>
    <cellStyle name="Percent 2" xfId="94" xr:uid="{00000000-0005-0000-0000-000059000000}"/>
    <cellStyle name="Title 2" xfId="47" xr:uid="{00000000-0005-0000-0000-00005A000000}"/>
    <cellStyle name="Title 3" xfId="89" xr:uid="{00000000-0005-0000-0000-00005B000000}"/>
    <cellStyle name="Total 2" xfId="48" xr:uid="{00000000-0005-0000-0000-00005C000000}"/>
    <cellStyle name="Total 3" xfId="90" xr:uid="{00000000-0005-0000-0000-00005D000000}"/>
    <cellStyle name="Warning Text 2" xfId="49" xr:uid="{00000000-0005-0000-0000-00005E000000}"/>
    <cellStyle name="Warning Text 3" xfId="91" xr:uid="{00000000-0005-0000-0000-00005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98"/>
  <sheetViews>
    <sheetView tabSelected="1" showOutlineSymbols="0" zoomScaleNormal="100" zoomScaleSheetLayoutView="100" workbookViewId="0">
      <pane ySplit="10" topLeftCell="A11" activePane="bottomLeft" state="frozen"/>
      <selection pane="bottomLeft" activeCell="H123" sqref="H123"/>
    </sheetView>
  </sheetViews>
  <sheetFormatPr defaultColWidth="12.75" defaultRowHeight="12.75" customHeight="1" x14ac:dyDescent="0.2"/>
  <cols>
    <col min="1" max="1" width="5.375" style="8" customWidth="1"/>
    <col min="2" max="2" width="6.375" style="23" customWidth="1"/>
    <col min="3" max="3" width="3.625" style="24" customWidth="1"/>
    <col min="4" max="4" width="37.625" style="21" customWidth="1"/>
    <col min="5" max="5" width="5.375" style="9" customWidth="1"/>
    <col min="6" max="6" width="14.375" style="8" customWidth="1"/>
    <col min="7" max="7" width="5.375" style="8" customWidth="1"/>
    <col min="8" max="8" width="14.375" style="8" customWidth="1"/>
    <col min="9" max="9" width="5.375" style="8" customWidth="1"/>
    <col min="10" max="10" width="14.375" style="8" customWidth="1"/>
    <col min="11" max="11" width="5.375" style="8" customWidth="1"/>
    <col min="12" max="12" width="14.375" style="8" customWidth="1"/>
    <col min="13" max="13" width="5.375" style="8" customWidth="1"/>
    <col min="14" max="14" width="14.375" style="8" customWidth="1"/>
    <col min="15" max="16384" width="12.75" style="6"/>
  </cols>
  <sheetData>
    <row r="1" spans="1:15" ht="12.75" customHeight="1" x14ac:dyDescent="0.2">
      <c r="A1" s="66" t="s">
        <v>34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5" s="17" customFormat="1" ht="12.75" customHeight="1" x14ac:dyDescent="0.2">
      <c r="A2" s="67" t="s">
        <v>126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21"/>
    </row>
    <row r="3" spans="1:15" s="17" customFormat="1" ht="12.75" customHeight="1" thickBot="1" x14ac:dyDescent="0.25">
      <c r="A3" s="59"/>
      <c r="B3" s="60"/>
      <c r="C3" s="60"/>
      <c r="D3" s="61"/>
      <c r="E3" s="62"/>
      <c r="F3" s="62"/>
      <c r="G3" s="63"/>
      <c r="H3" s="62"/>
      <c r="I3" s="63"/>
      <c r="J3" s="62"/>
      <c r="K3" s="63"/>
      <c r="L3" s="63"/>
      <c r="M3" s="63"/>
      <c r="N3" s="62"/>
    </row>
    <row r="4" spans="1:15" s="17" customFormat="1" ht="12.75" customHeight="1" x14ac:dyDescent="0.2">
      <c r="A4" s="39"/>
      <c r="B4" s="4"/>
      <c r="C4" s="4"/>
      <c r="D4" s="40"/>
      <c r="E4" s="40"/>
      <c r="F4" s="26"/>
      <c r="G4" s="40"/>
      <c r="H4" s="26"/>
      <c r="I4" s="40"/>
      <c r="J4" s="26"/>
      <c r="K4" s="40"/>
      <c r="L4" s="26"/>
      <c r="M4" s="40"/>
      <c r="N4" s="27" t="s">
        <v>33</v>
      </c>
    </row>
    <row r="5" spans="1:15" s="17" customFormat="1" ht="12.75" customHeight="1" x14ac:dyDescent="0.2">
      <c r="A5" s="41"/>
      <c r="B5" s="43"/>
      <c r="C5" s="43"/>
      <c r="D5" s="42"/>
      <c r="E5" s="9"/>
      <c r="F5" s="44" t="s">
        <v>32</v>
      </c>
      <c r="G5" s="8"/>
      <c r="H5" s="44" t="s">
        <v>31</v>
      </c>
      <c r="I5" s="8"/>
      <c r="J5" s="44" t="s">
        <v>30</v>
      </c>
      <c r="K5" s="8"/>
      <c r="L5" s="42" t="s">
        <v>29</v>
      </c>
      <c r="M5" s="42"/>
      <c r="N5" s="28" t="s">
        <v>28</v>
      </c>
    </row>
    <row r="6" spans="1:15" s="21" customFormat="1" ht="12.75" customHeight="1" x14ac:dyDescent="0.2">
      <c r="A6" s="45" t="s">
        <v>27</v>
      </c>
      <c r="B6" s="43" t="s">
        <v>26</v>
      </c>
      <c r="C6" s="46"/>
      <c r="D6" s="42" t="s">
        <v>25</v>
      </c>
      <c r="E6" s="9"/>
      <c r="F6" s="44" t="s">
        <v>107</v>
      </c>
      <c r="G6" s="8"/>
      <c r="H6" s="44" t="s">
        <v>103</v>
      </c>
      <c r="I6" s="8"/>
      <c r="J6" s="44" t="s">
        <v>107</v>
      </c>
      <c r="K6" s="42"/>
      <c r="L6" s="44" t="s">
        <v>108</v>
      </c>
      <c r="M6" s="42"/>
      <c r="N6" s="28" t="s">
        <v>108</v>
      </c>
    </row>
    <row r="7" spans="1:15" ht="12.75" customHeight="1" x14ac:dyDescent="0.2">
      <c r="A7" s="45" t="s">
        <v>24</v>
      </c>
      <c r="B7" s="43" t="s">
        <v>21</v>
      </c>
      <c r="C7" s="43"/>
      <c r="D7" s="42" t="s">
        <v>23</v>
      </c>
      <c r="E7" s="42" t="s">
        <v>21</v>
      </c>
      <c r="F7" s="44" t="s">
        <v>20</v>
      </c>
      <c r="G7" s="42" t="s">
        <v>22</v>
      </c>
      <c r="H7" s="44" t="s">
        <v>20</v>
      </c>
      <c r="I7" s="42" t="s">
        <v>21</v>
      </c>
      <c r="J7" s="44" t="s">
        <v>20</v>
      </c>
      <c r="K7" s="42" t="s">
        <v>21</v>
      </c>
      <c r="L7" s="44" t="s">
        <v>20</v>
      </c>
      <c r="M7" s="42" t="s">
        <v>21</v>
      </c>
      <c r="N7" s="28" t="s">
        <v>20</v>
      </c>
    </row>
    <row r="8" spans="1:15" ht="12.75" customHeight="1" thickBot="1" x14ac:dyDescent="0.25">
      <c r="A8" s="47"/>
      <c r="B8" s="3"/>
      <c r="C8" s="3"/>
      <c r="D8" s="48"/>
      <c r="E8" s="48"/>
      <c r="F8" s="2"/>
      <c r="G8" s="48"/>
      <c r="H8" s="2"/>
      <c r="I8" s="48"/>
      <c r="J8" s="2"/>
      <c r="K8" s="48"/>
      <c r="L8" s="2"/>
      <c r="M8" s="48"/>
      <c r="N8" s="10"/>
      <c r="O8" s="29">
        <v>7.0000000000000007E-2</v>
      </c>
    </row>
    <row r="9" spans="1:15" ht="12.75" customHeight="1" thickBot="1" x14ac:dyDescent="0.25">
      <c r="A9" s="7"/>
      <c r="B9" s="12"/>
      <c r="C9" s="12"/>
      <c r="D9" s="11"/>
      <c r="E9" s="11"/>
      <c r="F9" s="11"/>
      <c r="G9" s="13"/>
      <c r="H9" s="11"/>
      <c r="I9" s="13"/>
      <c r="J9" s="11"/>
      <c r="K9" s="13"/>
      <c r="L9" s="13"/>
      <c r="M9" s="13"/>
      <c r="N9" s="13"/>
    </row>
    <row r="10" spans="1:15" ht="12.75" customHeight="1" thickBot="1" x14ac:dyDescent="0.25">
      <c r="A10" s="7"/>
      <c r="B10" s="14"/>
      <c r="C10" s="15"/>
      <c r="D10" s="16" t="s">
        <v>19</v>
      </c>
      <c r="E10" s="11"/>
      <c r="F10" s="7"/>
    </row>
    <row r="11" spans="1:15" ht="12.75" customHeight="1" x14ac:dyDescent="0.2">
      <c r="A11" s="7"/>
      <c r="B11" s="14"/>
      <c r="C11" s="15"/>
      <c r="D11" s="17"/>
      <c r="E11" s="7"/>
      <c r="F11" s="7"/>
    </row>
    <row r="12" spans="1:15" ht="12.75" customHeight="1" x14ac:dyDescent="0.2">
      <c r="A12" s="7"/>
      <c r="B12" s="14"/>
      <c r="C12" s="17"/>
      <c r="D12" s="17" t="s">
        <v>10</v>
      </c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ht="12.75" customHeight="1" x14ac:dyDescent="0.2">
      <c r="A13" s="7"/>
      <c r="B13" s="14"/>
      <c r="C13" s="17"/>
      <c r="D13" s="17" t="s">
        <v>18</v>
      </c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5" ht="12.75" customHeight="1" x14ac:dyDescent="0.2">
      <c r="A14" s="7"/>
      <c r="B14" s="15">
        <v>1</v>
      </c>
      <c r="C14" s="17"/>
      <c r="D14" s="17" t="s">
        <v>17</v>
      </c>
      <c r="E14" s="7">
        <v>1</v>
      </c>
      <c r="F14" s="38">
        <v>188489.99990569212</v>
      </c>
      <c r="G14" s="7"/>
      <c r="H14" s="38"/>
      <c r="I14" s="7"/>
      <c r="J14" s="38"/>
      <c r="K14" s="7"/>
      <c r="L14" s="38">
        <f>F14*(1+$O$8)</f>
        <v>201684.29989909058</v>
      </c>
      <c r="M14" s="7"/>
      <c r="N14" s="38"/>
    </row>
    <row r="15" spans="1:15" ht="12.75" customHeight="1" x14ac:dyDescent="0.2">
      <c r="A15" s="7"/>
      <c r="B15" s="15">
        <v>2</v>
      </c>
      <c r="C15" s="17"/>
      <c r="D15" s="17" t="s">
        <v>65</v>
      </c>
      <c r="E15" s="7">
        <v>1</v>
      </c>
      <c r="F15" s="38">
        <v>151287.19746420698</v>
      </c>
      <c r="G15" s="7"/>
      <c r="H15" s="38"/>
      <c r="I15" s="7"/>
      <c r="J15" s="38"/>
      <c r="K15" s="7"/>
      <c r="L15" s="38">
        <f t="shared" ref="L15:L19" si="0">F15*(1+$O$8)</f>
        <v>161877.30128670149</v>
      </c>
      <c r="M15" s="7"/>
      <c r="N15" s="38"/>
    </row>
    <row r="16" spans="1:15" ht="12.75" customHeight="1" x14ac:dyDescent="0.2">
      <c r="A16" s="7"/>
      <c r="B16" s="15">
        <v>3</v>
      </c>
      <c r="C16" s="17"/>
      <c r="D16" s="17" t="s">
        <v>16</v>
      </c>
      <c r="E16" s="7">
        <v>1</v>
      </c>
      <c r="F16" s="38">
        <v>141869.30880447716</v>
      </c>
      <c r="G16" s="7"/>
      <c r="H16" s="38"/>
      <c r="I16" s="7"/>
      <c r="J16" s="38"/>
      <c r="K16" s="7"/>
      <c r="L16" s="38">
        <f t="shared" si="0"/>
        <v>151800.16042079058</v>
      </c>
      <c r="M16" s="7"/>
      <c r="N16" s="38"/>
    </row>
    <row r="17" spans="1:14" s="31" customFormat="1" ht="12.75" customHeight="1" x14ac:dyDescent="0.2">
      <c r="A17" s="7"/>
      <c r="B17" s="15">
        <v>4</v>
      </c>
      <c r="C17" s="17"/>
      <c r="D17" s="34" t="s">
        <v>122</v>
      </c>
      <c r="E17" s="7">
        <v>1</v>
      </c>
      <c r="F17" s="38">
        <v>141869.14613464163</v>
      </c>
      <c r="G17" s="7"/>
      <c r="H17" s="38"/>
      <c r="I17" s="7"/>
      <c r="J17" s="38"/>
      <c r="K17" s="7"/>
      <c r="L17" s="38">
        <f t="shared" si="0"/>
        <v>151799.98636406654</v>
      </c>
      <c r="M17" s="7"/>
      <c r="N17" s="38"/>
    </row>
    <row r="18" spans="1:14" ht="12.75" customHeight="1" x14ac:dyDescent="0.2">
      <c r="A18" s="7"/>
      <c r="B18" s="15">
        <v>5</v>
      </c>
      <c r="C18" s="17"/>
      <c r="D18" s="34" t="s">
        <v>123</v>
      </c>
      <c r="E18" s="7">
        <v>1</v>
      </c>
      <c r="F18" s="38">
        <v>141868.9286020615</v>
      </c>
      <c r="G18" s="7"/>
      <c r="H18" s="38"/>
      <c r="I18" s="7"/>
      <c r="J18" s="38"/>
      <c r="K18" s="7"/>
      <c r="L18" s="38">
        <f t="shared" si="0"/>
        <v>151799.75360420582</v>
      </c>
      <c r="M18" s="7"/>
      <c r="N18" s="38"/>
    </row>
    <row r="19" spans="1:14" ht="12.75" customHeight="1" x14ac:dyDescent="0.2">
      <c r="A19" s="7"/>
      <c r="B19" s="15">
        <v>6</v>
      </c>
      <c r="C19" s="17"/>
      <c r="D19" s="17" t="s">
        <v>15</v>
      </c>
      <c r="E19" s="7">
        <v>1</v>
      </c>
      <c r="F19" s="38">
        <v>120202.77971898623</v>
      </c>
      <c r="G19" s="7"/>
      <c r="H19" s="38"/>
      <c r="I19" s="7"/>
      <c r="J19" s="38"/>
      <c r="K19" s="7"/>
      <c r="L19" s="38">
        <f t="shared" si="0"/>
        <v>128616.97429931528</v>
      </c>
      <c r="M19" s="7"/>
      <c r="N19" s="38"/>
    </row>
    <row r="20" spans="1:14" ht="12.75" customHeight="1" x14ac:dyDescent="0.2">
      <c r="A20" s="7"/>
      <c r="B20" s="15">
        <v>7</v>
      </c>
      <c r="C20" s="17"/>
      <c r="D20" s="17" t="s">
        <v>68</v>
      </c>
      <c r="E20" s="7">
        <v>4</v>
      </c>
      <c r="F20" s="38"/>
      <c r="G20" s="7"/>
      <c r="H20" s="38"/>
      <c r="I20" s="7"/>
      <c r="J20" s="38"/>
      <c r="K20" s="7"/>
      <c r="L20" s="38"/>
      <c r="M20" s="7"/>
      <c r="N20" s="38"/>
    </row>
    <row r="21" spans="1:14" ht="12.75" customHeight="1" x14ac:dyDescent="0.2">
      <c r="A21" s="7"/>
      <c r="B21" s="15"/>
      <c r="C21" s="17"/>
      <c r="D21" s="17" t="s">
        <v>69</v>
      </c>
      <c r="E21" s="7"/>
      <c r="F21" s="38">
        <v>115471.60799721992</v>
      </c>
      <c r="G21" s="7"/>
      <c r="H21" s="38"/>
      <c r="I21" s="7"/>
      <c r="J21" s="38"/>
      <c r="K21" s="7"/>
      <c r="L21" s="38">
        <f>F21*(1+$O$8)</f>
        <v>123554.62055702532</v>
      </c>
      <c r="M21" s="38"/>
      <c r="N21" s="38"/>
    </row>
    <row r="22" spans="1:14" ht="12.75" customHeight="1" x14ac:dyDescent="0.2">
      <c r="A22" s="7"/>
      <c r="B22" s="15"/>
      <c r="C22" s="17"/>
      <c r="D22" s="17" t="s">
        <v>70</v>
      </c>
      <c r="E22" s="7"/>
      <c r="F22" s="38">
        <v>85435.822642357729</v>
      </c>
      <c r="G22" s="7"/>
      <c r="H22" s="38"/>
      <c r="I22" s="7"/>
      <c r="J22" s="38"/>
      <c r="K22" s="7"/>
      <c r="L22" s="38">
        <f t="shared" ref="L22:L29" si="1">F22*(1+$O$8)</f>
        <v>91416.330227322775</v>
      </c>
      <c r="M22" s="38"/>
      <c r="N22" s="38"/>
    </row>
    <row r="23" spans="1:14" ht="12.75" customHeight="1" x14ac:dyDescent="0.2">
      <c r="A23" s="7"/>
      <c r="B23" s="15"/>
      <c r="C23" s="17"/>
      <c r="D23" s="17" t="s">
        <v>71</v>
      </c>
      <c r="E23" s="7"/>
      <c r="F23" s="38">
        <v>75578.362230059516</v>
      </c>
      <c r="G23" s="7"/>
      <c r="H23" s="38"/>
      <c r="I23" s="7"/>
      <c r="J23" s="38"/>
      <c r="K23" s="7"/>
      <c r="L23" s="38">
        <f t="shared" si="1"/>
        <v>80868.847586163683</v>
      </c>
      <c r="M23" s="38"/>
      <c r="N23" s="38"/>
    </row>
    <row r="24" spans="1:14" ht="12.75" customHeight="1" x14ac:dyDescent="0.2">
      <c r="A24" s="7"/>
      <c r="B24" s="15">
        <v>8</v>
      </c>
      <c r="C24" s="17"/>
      <c r="D24" s="17" t="s">
        <v>66</v>
      </c>
      <c r="E24" s="7">
        <v>1</v>
      </c>
      <c r="F24" s="38">
        <v>110708.59350315946</v>
      </c>
      <c r="G24" s="7"/>
      <c r="H24" s="38"/>
      <c r="I24" s="7"/>
      <c r="J24" s="38"/>
      <c r="K24" s="7"/>
      <c r="L24" s="38">
        <f t="shared" si="1"/>
        <v>118458.19504838063</v>
      </c>
      <c r="M24" s="7"/>
      <c r="N24" s="38"/>
    </row>
    <row r="25" spans="1:14" ht="12.75" customHeight="1" x14ac:dyDescent="0.2">
      <c r="A25" s="7"/>
      <c r="B25" s="15">
        <v>9</v>
      </c>
      <c r="C25" s="17"/>
      <c r="D25" s="17" t="s">
        <v>14</v>
      </c>
      <c r="E25" s="7">
        <v>1</v>
      </c>
      <c r="F25" s="38">
        <v>110708.59350315946</v>
      </c>
      <c r="G25" s="7"/>
      <c r="H25" s="38"/>
      <c r="I25" s="7"/>
      <c r="J25" s="38"/>
      <c r="K25" s="7"/>
      <c r="L25" s="38">
        <f t="shared" si="1"/>
        <v>118458.19504838063</v>
      </c>
      <c r="M25" s="7"/>
      <c r="N25" s="38"/>
    </row>
    <row r="26" spans="1:14" ht="12.75" customHeight="1" x14ac:dyDescent="0.2">
      <c r="A26" s="7"/>
      <c r="B26" s="15">
        <v>10</v>
      </c>
      <c r="C26" s="17"/>
      <c r="D26" s="17" t="s">
        <v>13</v>
      </c>
      <c r="E26" s="7">
        <v>1</v>
      </c>
      <c r="F26" s="38">
        <v>110708.59350315946</v>
      </c>
      <c r="G26" s="7"/>
      <c r="H26" s="38"/>
      <c r="I26" s="7"/>
      <c r="J26" s="38"/>
      <c r="K26" s="7"/>
      <c r="L26" s="38">
        <f t="shared" si="1"/>
        <v>118458.19504838063</v>
      </c>
      <c r="M26" s="7"/>
      <c r="N26" s="38"/>
    </row>
    <row r="27" spans="1:14" ht="12.75" customHeight="1" x14ac:dyDescent="0.2">
      <c r="A27" s="7"/>
      <c r="B27" s="15">
        <v>11</v>
      </c>
      <c r="C27" s="17"/>
      <c r="D27" s="17" t="s">
        <v>12</v>
      </c>
      <c r="E27" s="7">
        <v>1</v>
      </c>
      <c r="F27" s="38">
        <v>110488.63033238212</v>
      </c>
      <c r="G27" s="7"/>
      <c r="H27" s="38"/>
      <c r="I27" s="7"/>
      <c r="J27" s="38"/>
      <c r="K27" s="7"/>
      <c r="L27" s="38">
        <f t="shared" si="1"/>
        <v>118222.83445564887</v>
      </c>
      <c r="M27" s="7"/>
      <c r="N27" s="38"/>
    </row>
    <row r="28" spans="1:14" ht="12.75" customHeight="1" x14ac:dyDescent="0.2">
      <c r="A28" s="7"/>
      <c r="B28" s="15">
        <v>12</v>
      </c>
      <c r="C28" s="17"/>
      <c r="D28" s="17" t="s">
        <v>40</v>
      </c>
      <c r="E28" s="7">
        <v>1</v>
      </c>
      <c r="F28" s="38">
        <v>110488.13911694192</v>
      </c>
      <c r="G28" s="7"/>
      <c r="H28" s="38"/>
      <c r="I28" s="7"/>
      <c r="J28" s="38"/>
      <c r="K28" s="7"/>
      <c r="L28" s="38">
        <f t="shared" si="1"/>
        <v>118222.30885512786</v>
      </c>
      <c r="M28" s="7"/>
      <c r="N28" s="38"/>
    </row>
    <row r="29" spans="1:14" ht="12.75" customHeight="1" x14ac:dyDescent="0.2">
      <c r="A29" s="7"/>
      <c r="B29" s="15">
        <v>13</v>
      </c>
      <c r="C29" s="17"/>
      <c r="D29" s="17" t="s">
        <v>67</v>
      </c>
      <c r="E29" s="7">
        <v>1</v>
      </c>
      <c r="F29" s="38">
        <v>110015.80165539999</v>
      </c>
      <c r="G29" s="7"/>
      <c r="H29" s="38"/>
      <c r="I29" s="7"/>
      <c r="J29" s="38"/>
      <c r="K29" s="7"/>
      <c r="L29" s="38">
        <f t="shared" si="1"/>
        <v>117716.907771278</v>
      </c>
      <c r="M29" s="7"/>
      <c r="N29" s="38"/>
    </row>
    <row r="30" spans="1:14" ht="12.75" customHeight="1" x14ac:dyDescent="0.2">
      <c r="A30" s="7" t="s">
        <v>24</v>
      </c>
      <c r="B30" s="15">
        <v>14</v>
      </c>
      <c r="C30" s="17"/>
      <c r="D30" s="17" t="s">
        <v>121</v>
      </c>
      <c r="E30" s="7">
        <f>7+1</f>
        <v>8</v>
      </c>
      <c r="F30" s="38"/>
      <c r="G30" s="7"/>
      <c r="H30" s="38"/>
      <c r="I30" s="7"/>
      <c r="J30" s="38"/>
      <c r="K30" s="7"/>
      <c r="L30" s="38"/>
      <c r="M30" s="38"/>
      <c r="N30" s="38"/>
    </row>
    <row r="31" spans="1:14" ht="12.75" customHeight="1" x14ac:dyDescent="0.2">
      <c r="A31" s="7"/>
      <c r="B31" s="15"/>
      <c r="C31" s="17"/>
      <c r="D31" s="17" t="s">
        <v>73</v>
      </c>
      <c r="E31" s="7"/>
      <c r="F31" s="38">
        <v>109504.34267232493</v>
      </c>
      <c r="G31" s="7"/>
      <c r="H31" s="38"/>
      <c r="I31" s="7"/>
      <c r="J31" s="38"/>
      <c r="K31" s="7"/>
      <c r="L31" s="38">
        <f>F31*(1+$O$8)</f>
        <v>117169.64665938768</v>
      </c>
      <c r="M31" s="38"/>
      <c r="N31" s="38"/>
    </row>
    <row r="32" spans="1:14" ht="12.75" customHeight="1" x14ac:dyDescent="0.2">
      <c r="A32" s="7"/>
      <c r="B32" s="15"/>
      <c r="C32" s="17"/>
      <c r="D32" s="17" t="s">
        <v>35</v>
      </c>
      <c r="E32" s="7"/>
      <c r="F32" s="38">
        <v>91697.027148876092</v>
      </c>
      <c r="G32" s="7"/>
      <c r="H32" s="38"/>
      <c r="I32" s="7"/>
      <c r="J32" s="38"/>
      <c r="K32" s="7"/>
      <c r="L32" s="38">
        <f t="shared" ref="L32:L42" si="2">F32*(1+$O$8)</f>
        <v>98115.819049297424</v>
      </c>
      <c r="M32" s="38"/>
      <c r="N32" s="38"/>
    </row>
    <row r="33" spans="1:14" ht="12.75" customHeight="1" x14ac:dyDescent="0.2">
      <c r="A33" s="7"/>
      <c r="B33" s="15"/>
      <c r="C33" s="17"/>
      <c r="D33" s="17" t="s">
        <v>74</v>
      </c>
      <c r="E33" s="7"/>
      <c r="F33" s="38">
        <v>82778.372490130088</v>
      </c>
      <c r="G33" s="7"/>
      <c r="H33" s="38"/>
      <c r="I33" s="7"/>
      <c r="J33" s="38"/>
      <c r="K33" s="7"/>
      <c r="L33" s="38">
        <f t="shared" si="2"/>
        <v>88572.858564439201</v>
      </c>
      <c r="M33" s="38"/>
      <c r="N33" s="38"/>
    </row>
    <row r="34" spans="1:14" ht="12.75" customHeight="1" x14ac:dyDescent="0.2">
      <c r="A34" s="7"/>
      <c r="B34" s="15">
        <v>15</v>
      </c>
      <c r="C34" s="17"/>
      <c r="D34" s="17" t="s">
        <v>41</v>
      </c>
      <c r="E34" s="7">
        <v>1</v>
      </c>
      <c r="F34" s="38">
        <v>108642.02109358289</v>
      </c>
      <c r="G34" s="7"/>
      <c r="H34" s="38"/>
      <c r="I34" s="7"/>
      <c r="J34" s="38"/>
      <c r="K34" s="7"/>
      <c r="L34" s="38">
        <f t="shared" si="2"/>
        <v>116246.96257013371</v>
      </c>
      <c r="M34" s="7"/>
      <c r="N34" s="38"/>
    </row>
    <row r="35" spans="1:14" ht="12.75" customHeight="1" x14ac:dyDescent="0.2">
      <c r="A35" s="7"/>
      <c r="B35" s="15">
        <v>16</v>
      </c>
      <c r="C35" s="17"/>
      <c r="D35" s="17" t="s">
        <v>11</v>
      </c>
      <c r="E35" s="7">
        <v>1</v>
      </c>
      <c r="F35" s="38">
        <v>108564.03722907056</v>
      </c>
      <c r="G35" s="7"/>
      <c r="H35" s="38"/>
      <c r="I35" s="7"/>
      <c r="J35" s="38"/>
      <c r="K35" s="7"/>
      <c r="L35" s="38">
        <f t="shared" si="2"/>
        <v>116163.5198351055</v>
      </c>
      <c r="M35" s="7"/>
      <c r="N35" s="38"/>
    </row>
    <row r="36" spans="1:14" s="17" customFormat="1" ht="12.75" customHeight="1" x14ac:dyDescent="0.2">
      <c r="A36" s="7"/>
      <c r="B36" s="15">
        <v>17</v>
      </c>
      <c r="D36" s="34" t="s">
        <v>106</v>
      </c>
      <c r="E36" s="7">
        <v>1</v>
      </c>
      <c r="F36" s="38">
        <v>106119.54301454966</v>
      </c>
      <c r="G36" s="7"/>
      <c r="H36" s="38"/>
      <c r="I36" s="7"/>
      <c r="J36" s="38"/>
      <c r="K36" s="7"/>
      <c r="L36" s="38">
        <f t="shared" si="2"/>
        <v>113547.91102556814</v>
      </c>
      <c r="M36" s="38"/>
      <c r="N36" s="38"/>
    </row>
    <row r="37" spans="1:14" s="31" customFormat="1" ht="12.75" customHeight="1" x14ac:dyDescent="0.2">
      <c r="A37" s="30"/>
      <c r="B37" s="15">
        <v>18</v>
      </c>
      <c r="C37" s="17"/>
      <c r="D37" s="17" t="s">
        <v>43</v>
      </c>
      <c r="E37" s="7">
        <v>1</v>
      </c>
      <c r="F37" s="38">
        <v>104122.45357910523</v>
      </c>
      <c r="G37" s="7"/>
      <c r="H37" s="38"/>
      <c r="I37" s="7"/>
      <c r="J37" s="38"/>
      <c r="K37" s="7"/>
      <c r="L37" s="38">
        <f t="shared" si="2"/>
        <v>111411.02532964261</v>
      </c>
      <c r="M37" s="38"/>
      <c r="N37" s="38"/>
    </row>
    <row r="38" spans="1:14" ht="12.75" customHeight="1" x14ac:dyDescent="0.2">
      <c r="A38" s="7"/>
      <c r="B38" s="15">
        <v>19</v>
      </c>
      <c r="C38" s="17"/>
      <c r="D38" s="17" t="s">
        <v>42</v>
      </c>
      <c r="E38" s="7">
        <v>1</v>
      </c>
      <c r="F38" s="38">
        <v>102425.80727812933</v>
      </c>
      <c r="G38" s="7"/>
      <c r="H38" s="38"/>
      <c r="I38" s="7"/>
      <c r="J38" s="38"/>
      <c r="K38" s="7"/>
      <c r="L38" s="38">
        <f t="shared" si="2"/>
        <v>109595.61378759838</v>
      </c>
      <c r="M38" s="38"/>
      <c r="N38" s="38"/>
    </row>
    <row r="39" spans="1:14" ht="12.75" customHeight="1" x14ac:dyDescent="0.2">
      <c r="A39" s="7"/>
      <c r="B39" s="15">
        <v>20</v>
      </c>
      <c r="C39" s="17"/>
      <c r="D39" s="17" t="s">
        <v>72</v>
      </c>
      <c r="E39" s="7">
        <v>1</v>
      </c>
      <c r="F39" s="38">
        <v>100932.11633477788</v>
      </c>
      <c r="G39" s="7"/>
      <c r="H39" s="38"/>
      <c r="I39" s="7"/>
      <c r="J39" s="38"/>
      <c r="K39" s="7"/>
      <c r="L39" s="38">
        <f t="shared" si="2"/>
        <v>107997.36447821233</v>
      </c>
      <c r="M39" s="38"/>
      <c r="N39" s="38"/>
    </row>
    <row r="40" spans="1:14" ht="12.75" customHeight="1" x14ac:dyDescent="0.2">
      <c r="A40" s="7"/>
      <c r="B40" s="15">
        <v>21</v>
      </c>
      <c r="C40" s="17"/>
      <c r="D40" s="17" t="s">
        <v>36</v>
      </c>
      <c r="E40" s="7">
        <v>1</v>
      </c>
      <c r="F40" s="38">
        <v>100849.08732615242</v>
      </c>
      <c r="G40" s="7"/>
      <c r="H40" s="38"/>
      <c r="I40" s="7"/>
      <c r="J40" s="38"/>
      <c r="K40" s="7"/>
      <c r="L40" s="38">
        <f t="shared" si="2"/>
        <v>107908.5234389831</v>
      </c>
      <c r="M40" s="38"/>
      <c r="N40" s="38"/>
    </row>
    <row r="41" spans="1:14" ht="12.75" customHeight="1" x14ac:dyDescent="0.2">
      <c r="A41" s="7" t="s">
        <v>24</v>
      </c>
      <c r="B41" s="64">
        <v>21.01</v>
      </c>
      <c r="C41" s="17"/>
      <c r="D41" s="65" t="s">
        <v>127</v>
      </c>
      <c r="E41" s="7">
        <v>1</v>
      </c>
      <c r="F41" s="38">
        <v>96143.734372596853</v>
      </c>
      <c r="G41" s="7"/>
      <c r="H41" s="38"/>
      <c r="I41" s="7"/>
      <c r="J41" s="38"/>
      <c r="K41" s="7"/>
      <c r="L41" s="38">
        <f t="shared" si="2"/>
        <v>102873.79577867864</v>
      </c>
      <c r="M41" s="38"/>
      <c r="N41" s="38"/>
    </row>
    <row r="42" spans="1:14" ht="12.75" customHeight="1" x14ac:dyDescent="0.2">
      <c r="A42" s="7"/>
      <c r="B42" s="15">
        <v>22</v>
      </c>
      <c r="C42" s="17"/>
      <c r="D42" s="34" t="s">
        <v>105</v>
      </c>
      <c r="E42" s="7">
        <v>1</v>
      </c>
      <c r="F42" s="38">
        <v>94573.369548670002</v>
      </c>
      <c r="G42" s="7"/>
      <c r="H42" s="38"/>
      <c r="I42" s="7"/>
      <c r="J42" s="38"/>
      <c r="K42" s="7"/>
      <c r="L42" s="38">
        <f t="shared" si="2"/>
        <v>101193.50541707691</v>
      </c>
      <c r="M42" s="38"/>
      <c r="N42" s="38"/>
    </row>
    <row r="43" spans="1:14" s="17" customFormat="1" ht="12.75" customHeight="1" x14ac:dyDescent="0.2">
      <c r="A43" s="7"/>
      <c r="B43" s="15">
        <v>23</v>
      </c>
      <c r="D43" s="17" t="s">
        <v>76</v>
      </c>
      <c r="E43" s="38">
        <v>5</v>
      </c>
      <c r="F43" s="38"/>
      <c r="G43" s="38"/>
      <c r="H43" s="38"/>
      <c r="I43" s="38"/>
      <c r="J43" s="38"/>
      <c r="K43" s="38"/>
      <c r="L43" s="38"/>
      <c r="M43" s="38"/>
      <c r="N43" s="38"/>
    </row>
    <row r="44" spans="1:14" s="17" customFormat="1" ht="12.75" customHeight="1" x14ac:dyDescent="0.2">
      <c r="A44" s="7"/>
      <c r="D44" s="17" t="s">
        <v>77</v>
      </c>
      <c r="E44" s="38"/>
      <c r="F44" s="38">
        <v>83389.38</v>
      </c>
      <c r="G44" s="38"/>
      <c r="H44" s="38"/>
      <c r="I44" s="38"/>
      <c r="J44" s="38"/>
      <c r="K44" s="38"/>
      <c r="L44" s="38">
        <f>F44*(1+$O$8)</f>
        <v>89226.636600000013</v>
      </c>
      <c r="M44" s="38"/>
      <c r="N44" s="38"/>
    </row>
    <row r="45" spans="1:14" s="17" customFormat="1" ht="12.75" customHeight="1" x14ac:dyDescent="0.2">
      <c r="A45" s="7"/>
      <c r="B45" s="14"/>
      <c r="D45" s="17" t="s">
        <v>78</v>
      </c>
      <c r="E45" s="38"/>
      <c r="F45" s="38">
        <v>68539.92</v>
      </c>
      <c r="G45" s="38"/>
      <c r="H45" s="38"/>
      <c r="I45" s="38"/>
      <c r="J45" s="38"/>
      <c r="K45" s="38"/>
      <c r="L45" s="38">
        <f t="shared" ref="L45:L51" si="3">F45*(1+$O$8)</f>
        <v>73337.714399999997</v>
      </c>
      <c r="M45" s="38"/>
      <c r="N45" s="38"/>
    </row>
    <row r="46" spans="1:14" s="17" customFormat="1" ht="12.75" customHeight="1" x14ac:dyDescent="0.2">
      <c r="A46" s="7"/>
      <c r="D46" s="17" t="s">
        <v>79</v>
      </c>
      <c r="E46" s="38"/>
      <c r="F46" s="38">
        <v>65904.510000000009</v>
      </c>
      <c r="G46" s="38"/>
      <c r="H46" s="38"/>
      <c r="I46" s="38"/>
      <c r="J46" s="38"/>
      <c r="K46" s="38"/>
      <c r="L46" s="38">
        <f t="shared" si="3"/>
        <v>70517.825700000016</v>
      </c>
      <c r="M46" s="38"/>
      <c r="N46" s="38"/>
    </row>
    <row r="47" spans="1:14" s="17" customFormat="1" ht="12.75" customHeight="1" x14ac:dyDescent="0.2">
      <c r="A47" s="7"/>
      <c r="D47" s="17" t="s">
        <v>47</v>
      </c>
      <c r="E47" s="38"/>
      <c r="F47" s="38">
        <v>63369.68</v>
      </c>
      <c r="G47" s="38"/>
      <c r="H47" s="38"/>
      <c r="I47" s="38"/>
      <c r="J47" s="38"/>
      <c r="K47" s="38"/>
      <c r="L47" s="38">
        <f t="shared" si="3"/>
        <v>67805.5576</v>
      </c>
      <c r="M47" s="38"/>
      <c r="N47" s="38"/>
    </row>
    <row r="48" spans="1:14" s="17" customFormat="1" ht="12.75" customHeight="1" x14ac:dyDescent="0.2">
      <c r="A48" s="7"/>
      <c r="B48" s="14"/>
      <c r="D48" s="17" t="s">
        <v>50</v>
      </c>
      <c r="E48" s="38"/>
      <c r="F48" s="38">
        <v>60932.22</v>
      </c>
      <c r="G48" s="38"/>
      <c r="H48" s="38"/>
      <c r="I48" s="38"/>
      <c r="J48" s="38"/>
      <c r="K48" s="38"/>
      <c r="L48" s="38">
        <f t="shared" si="3"/>
        <v>65197.475400000003</v>
      </c>
      <c r="M48" s="38"/>
      <c r="N48" s="38"/>
    </row>
    <row r="49" spans="1:17" s="17" customFormat="1" ht="12.75" customHeight="1" x14ac:dyDescent="0.2">
      <c r="A49" s="7"/>
      <c r="B49" s="14"/>
      <c r="D49" s="17" t="s">
        <v>54</v>
      </c>
      <c r="E49" s="38"/>
      <c r="F49" s="38">
        <v>54168.75</v>
      </c>
      <c r="G49" s="38"/>
      <c r="H49" s="38"/>
      <c r="I49" s="38"/>
      <c r="J49" s="38"/>
      <c r="K49" s="38"/>
      <c r="L49" s="38">
        <f t="shared" si="3"/>
        <v>57960.5625</v>
      </c>
      <c r="M49" s="38"/>
      <c r="N49" s="38"/>
    </row>
    <row r="50" spans="1:17" s="17" customFormat="1" ht="12.75" customHeight="1" x14ac:dyDescent="0.2">
      <c r="A50" s="7"/>
      <c r="D50" s="17" t="s">
        <v>80</v>
      </c>
      <c r="E50" s="38"/>
      <c r="F50" s="38">
        <v>50081.350000000006</v>
      </c>
      <c r="G50" s="38"/>
      <c r="H50" s="38"/>
      <c r="I50" s="38"/>
      <c r="J50" s="38"/>
      <c r="K50" s="38"/>
      <c r="L50" s="38">
        <f t="shared" si="3"/>
        <v>53587.044500000011</v>
      </c>
      <c r="M50" s="38"/>
      <c r="N50" s="38"/>
    </row>
    <row r="51" spans="1:17" s="17" customFormat="1" ht="12.75" customHeight="1" x14ac:dyDescent="0.2">
      <c r="A51" s="7"/>
      <c r="D51" s="17" t="s">
        <v>102</v>
      </c>
      <c r="E51" s="38"/>
      <c r="F51" s="38">
        <v>46303.18</v>
      </c>
      <c r="G51" s="38"/>
      <c r="H51" s="38"/>
      <c r="I51" s="38"/>
      <c r="J51" s="38"/>
      <c r="K51" s="38"/>
      <c r="L51" s="38">
        <f t="shared" si="3"/>
        <v>49544.402600000001</v>
      </c>
      <c r="M51" s="38"/>
      <c r="N51" s="38"/>
    </row>
    <row r="52" spans="1:17" s="17" customFormat="1" ht="12.75" customHeight="1" x14ac:dyDescent="0.2">
      <c r="A52" s="7"/>
      <c r="B52" s="15">
        <v>24</v>
      </c>
      <c r="D52" s="17" t="s">
        <v>81</v>
      </c>
      <c r="E52" s="38">
        <v>5</v>
      </c>
      <c r="F52" s="38"/>
      <c r="G52" s="38"/>
      <c r="H52" s="38"/>
      <c r="I52" s="38"/>
      <c r="J52" s="38"/>
      <c r="K52" s="38"/>
      <c r="L52" s="38"/>
      <c r="M52" s="38"/>
      <c r="N52" s="38"/>
    </row>
    <row r="53" spans="1:17" ht="12.75" customHeight="1" x14ac:dyDescent="0.2">
      <c r="A53" s="32"/>
      <c r="B53" s="33"/>
      <c r="C53" s="6"/>
      <c r="D53" s="34" t="s">
        <v>82</v>
      </c>
      <c r="E53" s="35"/>
      <c r="F53" s="35">
        <v>81706.059210000007</v>
      </c>
      <c r="G53" s="32"/>
      <c r="H53" s="35"/>
      <c r="I53" s="35"/>
      <c r="J53" s="35"/>
      <c r="K53" s="35"/>
      <c r="L53" s="38">
        <f>F53*(1+$O$8)</f>
        <v>87425.483354700016</v>
      </c>
      <c r="M53" s="35"/>
      <c r="N53" s="35"/>
    </row>
    <row r="54" spans="1:17" s="17" customFormat="1" ht="12.75" customHeight="1" x14ac:dyDescent="0.2">
      <c r="A54" s="7"/>
      <c r="B54" s="49"/>
      <c r="D54" s="17" t="s">
        <v>115</v>
      </c>
      <c r="E54" s="38"/>
      <c r="F54" s="38">
        <v>80182.590000000011</v>
      </c>
      <c r="G54" s="38"/>
      <c r="H54" s="38"/>
      <c r="I54" s="38"/>
      <c r="J54" s="38"/>
      <c r="K54" s="38"/>
      <c r="L54" s="38">
        <f t="shared" ref="L54:L70" si="4">F54*(1+$O$8)</f>
        <v>85795.371300000013</v>
      </c>
      <c r="M54" s="35"/>
      <c r="N54" s="35"/>
      <c r="O54" s="6"/>
      <c r="P54" s="6"/>
    </row>
    <row r="55" spans="1:17" ht="12.75" customHeight="1" x14ac:dyDescent="0.2">
      <c r="A55" s="32"/>
      <c r="B55" s="33"/>
      <c r="C55" s="6"/>
      <c r="D55" s="34" t="s">
        <v>83</v>
      </c>
      <c r="E55" s="35"/>
      <c r="F55" s="35">
        <v>78563.72815000001</v>
      </c>
      <c r="G55" s="32"/>
      <c r="H55" s="35"/>
      <c r="I55" s="35"/>
      <c r="J55" s="35"/>
      <c r="K55" s="35"/>
      <c r="L55" s="38">
        <f t="shared" si="4"/>
        <v>84063.189120500014</v>
      </c>
      <c r="M55" s="35"/>
      <c r="N55" s="35"/>
    </row>
    <row r="56" spans="1:17" ht="12.75" customHeight="1" x14ac:dyDescent="0.2">
      <c r="A56" s="32"/>
      <c r="B56" s="33"/>
      <c r="C56" s="6"/>
      <c r="D56" s="34" t="s">
        <v>84</v>
      </c>
      <c r="E56" s="35"/>
      <c r="F56" s="35">
        <v>75541.33339</v>
      </c>
      <c r="G56" s="32"/>
      <c r="H56" s="35"/>
      <c r="I56" s="35"/>
      <c r="J56" s="35"/>
      <c r="K56" s="35"/>
      <c r="L56" s="38">
        <f t="shared" si="4"/>
        <v>80829.226727300003</v>
      </c>
      <c r="M56" s="35"/>
      <c r="N56" s="35"/>
    </row>
    <row r="57" spans="1:17" ht="12.75" customHeight="1" x14ac:dyDescent="0.2">
      <c r="A57" s="32"/>
      <c r="B57" s="33"/>
      <c r="C57" s="6"/>
      <c r="D57" s="34" t="s">
        <v>109</v>
      </c>
      <c r="E57" s="35"/>
      <c r="F57" s="35">
        <v>67156.695689999993</v>
      </c>
      <c r="G57" s="32"/>
      <c r="H57" s="35"/>
      <c r="I57" s="35"/>
      <c r="J57" s="35"/>
      <c r="K57" s="35"/>
      <c r="L57" s="38">
        <f t="shared" si="4"/>
        <v>71857.664388299992</v>
      </c>
      <c r="M57" s="35"/>
      <c r="N57" s="35"/>
    </row>
    <row r="58" spans="1:17" ht="12.75" customHeight="1" x14ac:dyDescent="0.2">
      <c r="A58" s="32"/>
      <c r="B58" s="33"/>
      <c r="C58" s="6"/>
      <c r="D58" s="34" t="s">
        <v>48</v>
      </c>
      <c r="E58" s="35"/>
      <c r="F58" s="35">
        <v>64573.70392</v>
      </c>
      <c r="G58" s="32"/>
      <c r="H58" s="35"/>
      <c r="I58" s="35"/>
      <c r="J58" s="35"/>
      <c r="K58" s="35"/>
      <c r="L58" s="38">
        <f t="shared" si="4"/>
        <v>69093.863194400008</v>
      </c>
      <c r="M58" s="35"/>
      <c r="N58" s="35"/>
    </row>
    <row r="59" spans="1:17" ht="12.75" customHeight="1" x14ac:dyDescent="0.2">
      <c r="A59" s="32"/>
      <c r="B59" s="33"/>
      <c r="C59" s="6"/>
      <c r="D59" s="34" t="s">
        <v>85</v>
      </c>
      <c r="E59" s="35"/>
      <c r="F59" s="35">
        <v>59702.109479999999</v>
      </c>
      <c r="G59" s="35"/>
      <c r="H59" s="35"/>
      <c r="I59" s="35"/>
      <c r="J59" s="35"/>
      <c r="K59" s="35"/>
      <c r="L59" s="38">
        <f t="shared" si="4"/>
        <v>63881.2571436</v>
      </c>
      <c r="M59" s="35"/>
      <c r="N59" s="35"/>
      <c r="Q59" s="32"/>
    </row>
    <row r="60" spans="1:17" s="17" customFormat="1" ht="12.75" customHeight="1" x14ac:dyDescent="0.2">
      <c r="A60" s="7"/>
      <c r="B60" s="14"/>
      <c r="D60" s="50" t="s">
        <v>116</v>
      </c>
      <c r="E60" s="7"/>
      <c r="F60" s="38">
        <v>56335.5</v>
      </c>
      <c r="G60" s="7"/>
      <c r="H60" s="38"/>
      <c r="I60" s="7"/>
      <c r="J60" s="38"/>
      <c r="K60" s="7"/>
      <c r="L60" s="38">
        <f t="shared" si="4"/>
        <v>60278.985000000001</v>
      </c>
      <c r="M60" s="7"/>
      <c r="N60" s="35"/>
    </row>
    <row r="61" spans="1:17" ht="12.75" customHeight="1" x14ac:dyDescent="0.2">
      <c r="A61" s="32"/>
      <c r="B61" s="33"/>
      <c r="C61" s="6"/>
      <c r="D61" s="34" t="s">
        <v>86</v>
      </c>
      <c r="E61" s="35"/>
      <c r="F61" s="35">
        <v>51032.895649999999</v>
      </c>
      <c r="G61" s="35"/>
      <c r="H61" s="35"/>
      <c r="I61" s="35"/>
      <c r="J61" s="35"/>
      <c r="K61" s="35"/>
      <c r="L61" s="38">
        <f t="shared" si="4"/>
        <v>54605.198345500001</v>
      </c>
      <c r="M61" s="35"/>
      <c r="N61" s="35"/>
      <c r="Q61" s="32"/>
    </row>
    <row r="62" spans="1:17" s="56" customFormat="1" ht="12.75" customHeight="1" x14ac:dyDescent="0.2">
      <c r="A62" s="51"/>
      <c r="B62" s="49"/>
      <c r="C62" s="52"/>
      <c r="D62" s="53" t="s">
        <v>117</v>
      </c>
      <c r="E62" s="54"/>
      <c r="F62" s="55">
        <v>42809.630000000005</v>
      </c>
      <c r="G62" s="54"/>
      <c r="H62" s="54"/>
      <c r="I62" s="55"/>
      <c r="J62" s="54"/>
      <c r="K62" s="54"/>
      <c r="L62" s="38">
        <f t="shared" si="4"/>
        <v>45806.304100000008</v>
      </c>
      <c r="M62" s="51"/>
      <c r="N62" s="35"/>
    </row>
    <row r="63" spans="1:17" ht="12.75" customHeight="1" x14ac:dyDescent="0.2">
      <c r="A63" s="32"/>
      <c r="B63" s="33"/>
      <c r="C63" s="52"/>
      <c r="D63" s="53" t="s">
        <v>125</v>
      </c>
      <c r="E63" s="54"/>
      <c r="F63" s="55">
        <v>42809.630000000005</v>
      </c>
      <c r="G63" s="54"/>
      <c r="H63" s="54"/>
      <c r="I63" s="55"/>
      <c r="J63" s="54"/>
      <c r="K63" s="54"/>
      <c r="L63" s="38">
        <f t="shared" si="4"/>
        <v>45806.304100000008</v>
      </c>
      <c r="M63" s="35"/>
      <c r="N63" s="35"/>
      <c r="Q63" s="32"/>
    </row>
    <row r="64" spans="1:17" s="17" customFormat="1" ht="12.75" customHeight="1" x14ac:dyDescent="0.2">
      <c r="A64" s="7"/>
      <c r="B64" s="14"/>
      <c r="D64" s="17" t="s">
        <v>118</v>
      </c>
      <c r="E64" s="7"/>
      <c r="F64" s="38">
        <v>42809.630000000005</v>
      </c>
      <c r="G64" s="7"/>
      <c r="H64" s="38"/>
      <c r="I64" s="7"/>
      <c r="J64" s="38"/>
      <c r="K64" s="7"/>
      <c r="L64" s="38">
        <f t="shared" si="4"/>
        <v>45806.304100000008</v>
      </c>
      <c r="M64" s="7"/>
      <c r="N64" s="35"/>
    </row>
    <row r="65" spans="1:18" ht="12.75" customHeight="1" x14ac:dyDescent="0.2">
      <c r="A65" s="32"/>
      <c r="B65" s="33"/>
      <c r="C65" s="6"/>
      <c r="D65" s="53" t="s">
        <v>119</v>
      </c>
      <c r="E65" s="54"/>
      <c r="F65" s="55">
        <v>41163.97</v>
      </c>
      <c r="G65" s="54"/>
      <c r="H65" s="54"/>
      <c r="I65" s="55"/>
      <c r="J65" s="54"/>
      <c r="K65" s="54"/>
      <c r="L65" s="38">
        <f t="shared" si="4"/>
        <v>44045.447900000006</v>
      </c>
      <c r="M65" s="35"/>
      <c r="N65" s="35"/>
      <c r="Q65" s="32"/>
    </row>
    <row r="66" spans="1:18" ht="12.75" customHeight="1" x14ac:dyDescent="0.2">
      <c r="A66" s="32"/>
      <c r="B66" s="33"/>
      <c r="C66" s="6"/>
      <c r="D66" s="53" t="s">
        <v>120</v>
      </c>
      <c r="E66" s="54"/>
      <c r="F66" s="55">
        <v>35186.950000000004</v>
      </c>
      <c r="G66" s="54"/>
      <c r="H66" s="54"/>
      <c r="I66" s="55"/>
      <c r="J66" s="54"/>
      <c r="K66" s="54"/>
      <c r="L66" s="38">
        <f t="shared" si="4"/>
        <v>37650.036500000009</v>
      </c>
      <c r="M66" s="35"/>
      <c r="N66" s="35"/>
      <c r="Q66" s="32"/>
    </row>
    <row r="67" spans="1:18" s="5" customFormat="1" ht="12.75" customHeight="1" x14ac:dyDescent="0.2">
      <c r="A67" s="7"/>
      <c r="B67" s="14">
        <v>25</v>
      </c>
      <c r="C67" s="17"/>
      <c r="D67" s="17" t="s">
        <v>44</v>
      </c>
      <c r="E67" s="7">
        <v>1</v>
      </c>
      <c r="F67" s="38">
        <v>75541.33339</v>
      </c>
      <c r="G67" s="7"/>
      <c r="H67" s="38"/>
      <c r="I67" s="7"/>
      <c r="J67" s="38"/>
      <c r="K67" s="38"/>
      <c r="L67" s="38">
        <f t="shared" si="4"/>
        <v>80829.226727300003</v>
      </c>
      <c r="M67" s="37"/>
      <c r="N67" s="37"/>
    </row>
    <row r="68" spans="1:18" s="5" customFormat="1" ht="12.75" customHeight="1" x14ac:dyDescent="0.2">
      <c r="A68" s="7"/>
      <c r="B68" s="14">
        <v>26</v>
      </c>
      <c r="C68" s="17"/>
      <c r="D68" s="17" t="s">
        <v>75</v>
      </c>
      <c r="E68" s="7">
        <v>1</v>
      </c>
      <c r="F68" s="38">
        <v>69897.537638277136</v>
      </c>
      <c r="G68" s="7"/>
      <c r="H68" s="38"/>
      <c r="I68" s="7"/>
      <c r="J68" s="38"/>
      <c r="K68" s="7"/>
      <c r="L68" s="38">
        <f t="shared" si="4"/>
        <v>74790.365272956537</v>
      </c>
      <c r="M68" s="38"/>
      <c r="N68" s="38"/>
      <c r="Q68" s="1"/>
      <c r="R68" s="1"/>
    </row>
    <row r="69" spans="1:18" ht="12.75" customHeight="1" x14ac:dyDescent="0.2">
      <c r="A69" s="7"/>
      <c r="B69" s="14">
        <v>27</v>
      </c>
      <c r="C69" s="17"/>
      <c r="D69" s="34" t="s">
        <v>104</v>
      </c>
      <c r="E69" s="7">
        <v>1</v>
      </c>
      <c r="F69" s="38">
        <v>69897.031891969993</v>
      </c>
      <c r="G69" s="7"/>
      <c r="H69" s="38"/>
      <c r="I69" s="7"/>
      <c r="J69" s="38"/>
      <c r="K69" s="7"/>
      <c r="L69" s="38">
        <f t="shared" si="4"/>
        <v>74789.824124407896</v>
      </c>
      <c r="M69" s="38"/>
      <c r="N69" s="38"/>
    </row>
    <row r="70" spans="1:18" s="5" customFormat="1" ht="12.75" customHeight="1" x14ac:dyDescent="0.2">
      <c r="A70" s="7"/>
      <c r="B70" s="14">
        <v>28</v>
      </c>
      <c r="C70" s="17"/>
      <c r="D70" s="17" t="s">
        <v>45</v>
      </c>
      <c r="E70" s="7">
        <v>1</v>
      </c>
      <c r="F70" s="38">
        <v>67156.695689999993</v>
      </c>
      <c r="G70" s="7"/>
      <c r="H70" s="38"/>
      <c r="I70" s="7"/>
      <c r="J70" s="38"/>
      <c r="K70" s="38"/>
      <c r="L70" s="38">
        <f t="shared" si="4"/>
        <v>71857.664388299992</v>
      </c>
      <c r="M70" s="37"/>
      <c r="N70" s="37"/>
    </row>
    <row r="71" spans="1:18" ht="12.75" customHeight="1" x14ac:dyDescent="0.2">
      <c r="A71" s="32"/>
      <c r="B71" s="14">
        <v>29</v>
      </c>
      <c r="C71" s="6"/>
      <c r="D71" s="34" t="s">
        <v>87</v>
      </c>
      <c r="E71" s="35">
        <v>5</v>
      </c>
      <c r="F71" s="35"/>
      <c r="G71" s="35"/>
      <c r="H71" s="35"/>
      <c r="I71" s="35"/>
      <c r="J71" s="35"/>
      <c r="K71" s="35"/>
      <c r="L71" s="35"/>
      <c r="M71" s="35"/>
      <c r="N71" s="32"/>
      <c r="O71" s="32"/>
      <c r="Q71" s="32"/>
    </row>
    <row r="72" spans="1:18" ht="12.75" customHeight="1" x14ac:dyDescent="0.2">
      <c r="A72" s="32"/>
      <c r="B72" s="36"/>
      <c r="C72" s="6"/>
      <c r="D72" s="34" t="s">
        <v>88</v>
      </c>
      <c r="E72" s="35"/>
      <c r="F72" s="35">
        <v>67156.695689999993</v>
      </c>
      <c r="G72" s="35"/>
      <c r="H72" s="35"/>
      <c r="I72" s="35"/>
      <c r="J72" s="35"/>
      <c r="K72" s="35"/>
      <c r="L72" s="38">
        <f t="shared" ref="L72:L79" si="5">F72*(1+$O$8)</f>
        <v>71857.664388299992</v>
      </c>
      <c r="M72" s="35"/>
      <c r="N72" s="35"/>
      <c r="O72" s="35"/>
      <c r="Q72" s="35"/>
    </row>
    <row r="73" spans="1:18" ht="12.75" customHeight="1" x14ac:dyDescent="0.2">
      <c r="A73" s="32"/>
      <c r="B73" s="36"/>
      <c r="C73" s="6"/>
      <c r="D73" s="34" t="s">
        <v>89</v>
      </c>
      <c r="E73" s="35"/>
      <c r="F73" s="35">
        <v>64573.70392</v>
      </c>
      <c r="G73" s="35"/>
      <c r="H73" s="35"/>
      <c r="I73" s="35"/>
      <c r="J73" s="35"/>
      <c r="K73" s="35"/>
      <c r="L73" s="38">
        <f t="shared" si="5"/>
        <v>69093.863194400008</v>
      </c>
      <c r="M73" s="35"/>
      <c r="N73" s="35"/>
      <c r="Q73" s="32"/>
    </row>
    <row r="74" spans="1:18" s="17" customFormat="1" ht="12.75" customHeight="1" x14ac:dyDescent="0.2">
      <c r="A74" s="7"/>
      <c r="B74" s="14"/>
      <c r="D74" s="17" t="s">
        <v>53</v>
      </c>
      <c r="E74" s="38"/>
      <c r="F74" s="38">
        <v>62089.932179999996</v>
      </c>
      <c r="G74" s="38"/>
      <c r="H74" s="38"/>
      <c r="I74" s="38"/>
      <c r="J74" s="38"/>
      <c r="K74" s="38"/>
      <c r="L74" s="38">
        <f t="shared" si="5"/>
        <v>66436.227432600004</v>
      </c>
      <c r="M74" s="38"/>
      <c r="N74" s="35"/>
    </row>
    <row r="75" spans="1:18" ht="12.75" customHeight="1" x14ac:dyDescent="0.2">
      <c r="A75" s="32"/>
      <c r="B75" s="36"/>
      <c r="C75" s="6"/>
      <c r="D75" s="34" t="s">
        <v>90</v>
      </c>
      <c r="E75" s="35"/>
      <c r="F75" s="35">
        <v>47182.940419999999</v>
      </c>
      <c r="G75" s="35"/>
      <c r="H75" s="35"/>
      <c r="I75" s="35"/>
      <c r="J75" s="35"/>
      <c r="K75" s="35"/>
      <c r="L75" s="38">
        <f t="shared" si="5"/>
        <v>50485.746249399999</v>
      </c>
      <c r="M75" s="35"/>
      <c r="N75" s="35"/>
      <c r="Q75" s="32"/>
    </row>
    <row r="76" spans="1:18" ht="12.75" customHeight="1" x14ac:dyDescent="0.2">
      <c r="A76" s="32"/>
      <c r="B76" s="36"/>
      <c r="C76" s="6"/>
      <c r="D76" s="34" t="s">
        <v>91</v>
      </c>
      <c r="E76" s="35"/>
      <c r="F76" s="35">
        <v>41946.085429999992</v>
      </c>
      <c r="G76" s="35"/>
      <c r="H76" s="35"/>
      <c r="I76" s="35"/>
      <c r="J76" s="35"/>
      <c r="K76" s="35"/>
      <c r="L76" s="38">
        <f t="shared" si="5"/>
        <v>44882.311410099996</v>
      </c>
      <c r="M76" s="35"/>
      <c r="N76" s="35"/>
      <c r="Q76" s="32"/>
    </row>
    <row r="77" spans="1:18" s="5" customFormat="1" ht="12.75" customHeight="1" x14ac:dyDescent="0.2">
      <c r="A77" s="7"/>
      <c r="B77" s="14">
        <v>30</v>
      </c>
      <c r="C77" s="17"/>
      <c r="D77" s="17" t="s">
        <v>97</v>
      </c>
      <c r="E77" s="7">
        <v>1</v>
      </c>
      <c r="F77" s="38">
        <v>64573.70392</v>
      </c>
      <c r="G77" s="7"/>
      <c r="H77" s="38"/>
      <c r="I77" s="7"/>
      <c r="J77" s="38"/>
      <c r="K77" s="38"/>
      <c r="L77" s="38">
        <f t="shared" si="5"/>
        <v>69093.863194400008</v>
      </c>
      <c r="M77" s="37"/>
      <c r="N77" s="37"/>
    </row>
    <row r="78" spans="1:18" s="5" customFormat="1" ht="12.75" customHeight="1" x14ac:dyDescent="0.2">
      <c r="A78" s="7"/>
      <c r="B78" s="14">
        <v>31</v>
      </c>
      <c r="C78" s="17"/>
      <c r="D78" s="17" t="s">
        <v>46</v>
      </c>
      <c r="E78" s="7">
        <v>2</v>
      </c>
      <c r="F78" s="38">
        <v>63369.68</v>
      </c>
      <c r="G78" s="7"/>
      <c r="H78" s="38"/>
      <c r="I78" s="7"/>
      <c r="J78" s="38"/>
      <c r="K78" s="38"/>
      <c r="L78" s="38">
        <f t="shared" si="5"/>
        <v>67805.5576</v>
      </c>
      <c r="M78" s="37"/>
      <c r="N78" s="37"/>
    </row>
    <row r="79" spans="1:18" s="5" customFormat="1" ht="12.75" customHeight="1" x14ac:dyDescent="0.2">
      <c r="A79" s="7"/>
      <c r="B79" s="14">
        <v>32</v>
      </c>
      <c r="C79" s="17"/>
      <c r="D79" s="17" t="s">
        <v>51</v>
      </c>
      <c r="E79" s="7">
        <v>2</v>
      </c>
      <c r="F79" s="38">
        <v>62089.932179999996</v>
      </c>
      <c r="G79" s="7"/>
      <c r="H79" s="38"/>
      <c r="I79" s="7"/>
      <c r="J79" s="38"/>
      <c r="K79" s="38"/>
      <c r="L79" s="38">
        <f t="shared" si="5"/>
        <v>66436.227432600004</v>
      </c>
      <c r="M79" s="37"/>
      <c r="N79" s="37"/>
    </row>
    <row r="80" spans="1:18" ht="12.75" customHeight="1" x14ac:dyDescent="0.2">
      <c r="A80" s="32"/>
      <c r="B80" s="14">
        <v>33</v>
      </c>
      <c r="C80" s="6"/>
      <c r="D80" s="34" t="s">
        <v>92</v>
      </c>
      <c r="E80" s="35">
        <v>14</v>
      </c>
      <c r="F80" s="35"/>
      <c r="G80" s="35"/>
      <c r="H80" s="35"/>
      <c r="I80" s="35"/>
      <c r="J80" s="35"/>
      <c r="K80" s="35"/>
      <c r="L80" s="35"/>
      <c r="M80" s="35"/>
      <c r="N80" s="35"/>
    </row>
    <row r="81" spans="1:17" ht="12.75" customHeight="1" x14ac:dyDescent="0.2">
      <c r="A81" s="32"/>
      <c r="B81" s="36"/>
      <c r="C81" s="6"/>
      <c r="D81" s="34" t="s">
        <v>93</v>
      </c>
      <c r="E81" s="35"/>
      <c r="F81" s="35">
        <v>60932.22</v>
      </c>
      <c r="G81" s="35"/>
      <c r="H81" s="35"/>
      <c r="I81" s="35"/>
      <c r="J81" s="35"/>
      <c r="K81" s="35"/>
      <c r="L81" s="35">
        <f t="shared" ref="L81:L91" si="6">F81*(1+$O$8)</f>
        <v>65197.475400000003</v>
      </c>
      <c r="M81" s="35"/>
      <c r="N81" s="35"/>
      <c r="O81" s="35"/>
      <c r="P81" s="35"/>
      <c r="Q81" s="32"/>
    </row>
    <row r="82" spans="1:17" ht="12.75" customHeight="1" x14ac:dyDescent="0.2">
      <c r="A82" s="32"/>
      <c r="B82" s="33"/>
      <c r="C82" s="6"/>
      <c r="D82" s="34" t="s">
        <v>94</v>
      </c>
      <c r="E82" s="35"/>
      <c r="F82" s="35">
        <v>60932.22</v>
      </c>
      <c r="G82" s="35"/>
      <c r="H82" s="35"/>
      <c r="I82" s="35"/>
      <c r="J82" s="35"/>
      <c r="K82" s="35"/>
      <c r="L82" s="35">
        <f t="shared" si="6"/>
        <v>65197.475400000003</v>
      </c>
      <c r="M82" s="35"/>
      <c r="N82" s="35"/>
      <c r="O82" s="32"/>
      <c r="P82" s="32"/>
    </row>
    <row r="83" spans="1:17" ht="12.75" customHeight="1" x14ac:dyDescent="0.2">
      <c r="A83" s="32"/>
      <c r="B83" s="33"/>
      <c r="C83" s="6"/>
      <c r="D83" s="34" t="s">
        <v>95</v>
      </c>
      <c r="E83" s="35"/>
      <c r="F83" s="35">
        <v>56335.5</v>
      </c>
      <c r="G83" s="35"/>
      <c r="H83" s="35"/>
      <c r="I83" s="35"/>
      <c r="J83" s="35"/>
      <c r="K83" s="35"/>
      <c r="L83" s="35">
        <f t="shared" si="6"/>
        <v>60278.985000000001</v>
      </c>
      <c r="M83" s="35"/>
      <c r="N83" s="35"/>
      <c r="O83" s="32"/>
      <c r="P83" s="32"/>
    </row>
    <row r="84" spans="1:17" ht="12.75" customHeight="1" x14ac:dyDescent="0.2">
      <c r="A84" s="32"/>
      <c r="B84" s="33"/>
      <c r="C84" s="6"/>
      <c r="D84" s="34" t="s">
        <v>55</v>
      </c>
      <c r="E84" s="35"/>
      <c r="F84" s="35">
        <v>54168.75</v>
      </c>
      <c r="G84" s="35"/>
      <c r="H84" s="35"/>
      <c r="I84" s="35"/>
      <c r="J84" s="35"/>
      <c r="K84" s="35"/>
      <c r="L84" s="35">
        <f t="shared" si="6"/>
        <v>57960.5625</v>
      </c>
      <c r="M84" s="35"/>
      <c r="N84" s="35"/>
      <c r="O84" s="32"/>
      <c r="P84" s="32"/>
    </row>
    <row r="85" spans="1:17" s="17" customFormat="1" ht="12.75" customHeight="1" x14ac:dyDescent="0.2">
      <c r="A85" s="7"/>
      <c r="B85" s="14"/>
      <c r="D85" s="34" t="s">
        <v>114</v>
      </c>
      <c r="E85" s="38"/>
      <c r="F85" s="38">
        <v>54168.75</v>
      </c>
      <c r="G85" s="38"/>
      <c r="H85" s="38"/>
      <c r="I85" s="38"/>
      <c r="J85" s="38"/>
      <c r="K85" s="38"/>
      <c r="L85" s="35">
        <f t="shared" si="6"/>
        <v>57960.5625</v>
      </c>
      <c r="M85" s="35"/>
      <c r="N85" s="35"/>
    </row>
    <row r="86" spans="1:17" ht="12.75" customHeight="1" x14ac:dyDescent="0.2">
      <c r="A86" s="32"/>
      <c r="B86" s="33"/>
      <c r="C86" s="6"/>
      <c r="D86" s="34" t="s">
        <v>58</v>
      </c>
      <c r="E86" s="35"/>
      <c r="F86" s="35">
        <v>48155.350000000006</v>
      </c>
      <c r="G86" s="35"/>
      <c r="H86" s="35"/>
      <c r="I86" s="35"/>
      <c r="J86" s="35"/>
      <c r="K86" s="35"/>
      <c r="L86" s="35">
        <f t="shared" si="6"/>
        <v>51526.224500000011</v>
      </c>
      <c r="M86" s="35"/>
      <c r="N86" s="35"/>
      <c r="O86" s="32"/>
      <c r="P86" s="32"/>
    </row>
    <row r="87" spans="1:17" s="17" customFormat="1" ht="12.75" customHeight="1" x14ac:dyDescent="0.2">
      <c r="A87" s="7"/>
      <c r="B87" s="14"/>
      <c r="D87" s="34" t="s">
        <v>96</v>
      </c>
      <c r="E87" s="38"/>
      <c r="F87" s="38">
        <v>48155.350000000006</v>
      </c>
      <c r="G87" s="38"/>
      <c r="H87" s="38"/>
      <c r="I87" s="38"/>
      <c r="J87" s="38"/>
      <c r="K87" s="38"/>
      <c r="L87" s="35">
        <f t="shared" si="6"/>
        <v>51526.224500000011</v>
      </c>
      <c r="M87" s="35"/>
      <c r="N87" s="35"/>
    </row>
    <row r="88" spans="1:17" ht="12.75" customHeight="1" x14ac:dyDescent="0.2">
      <c r="A88" s="32"/>
      <c r="B88" s="33"/>
      <c r="C88" s="6"/>
      <c r="D88" s="34" t="s">
        <v>63</v>
      </c>
      <c r="E88" s="35"/>
      <c r="F88" s="35">
        <v>42809.630000000005</v>
      </c>
      <c r="G88" s="35"/>
      <c r="H88" s="35"/>
      <c r="I88" s="35"/>
      <c r="J88" s="35"/>
      <c r="K88" s="35"/>
      <c r="L88" s="35">
        <f t="shared" si="6"/>
        <v>45806.304100000008</v>
      </c>
      <c r="M88" s="35"/>
      <c r="N88" s="35"/>
      <c r="O88" s="32"/>
      <c r="P88" s="32"/>
    </row>
    <row r="89" spans="1:17" s="17" customFormat="1" ht="12.6" customHeight="1" x14ac:dyDescent="0.2">
      <c r="A89" s="7"/>
      <c r="B89" s="14"/>
      <c r="D89" s="34" t="s">
        <v>124</v>
      </c>
      <c r="E89" s="38"/>
      <c r="F89" s="38">
        <v>35186.950000000004</v>
      </c>
      <c r="G89" s="38"/>
      <c r="H89" s="38"/>
      <c r="I89" s="38"/>
      <c r="J89" s="38"/>
      <c r="K89" s="38"/>
      <c r="L89" s="35">
        <f t="shared" si="6"/>
        <v>37650.036500000009</v>
      </c>
      <c r="M89" s="35"/>
      <c r="N89" s="35"/>
    </row>
    <row r="90" spans="1:17" s="5" customFormat="1" ht="12.75" customHeight="1" x14ac:dyDescent="0.2">
      <c r="A90" s="7"/>
      <c r="B90" s="14">
        <v>34</v>
      </c>
      <c r="C90" s="17"/>
      <c r="D90" s="17" t="s">
        <v>49</v>
      </c>
      <c r="E90" s="7">
        <v>1</v>
      </c>
      <c r="F90" s="38">
        <v>60932.22</v>
      </c>
      <c r="G90" s="7"/>
      <c r="H90" s="38"/>
      <c r="I90" s="7"/>
      <c r="J90" s="38"/>
      <c r="K90" s="38"/>
      <c r="L90" s="35">
        <f t="shared" si="6"/>
        <v>65197.475400000003</v>
      </c>
      <c r="M90" s="37"/>
      <c r="N90" s="37"/>
    </row>
    <row r="91" spans="1:17" s="5" customFormat="1" ht="12.75" customHeight="1" x14ac:dyDescent="0.2">
      <c r="A91" s="7"/>
      <c r="B91" s="14">
        <v>35</v>
      </c>
      <c r="C91" s="17"/>
      <c r="D91" s="17" t="s">
        <v>52</v>
      </c>
      <c r="E91" s="7">
        <v>2</v>
      </c>
      <c r="F91" s="38">
        <v>60932.22</v>
      </c>
      <c r="G91" s="7"/>
      <c r="H91" s="38"/>
      <c r="I91" s="7"/>
      <c r="J91" s="38"/>
      <c r="K91" s="38"/>
      <c r="L91" s="35">
        <f t="shared" si="6"/>
        <v>65197.475400000003</v>
      </c>
      <c r="M91" s="37"/>
      <c r="N91" s="37"/>
    </row>
    <row r="92" spans="1:17" s="5" customFormat="1" ht="12.75" customHeight="1" x14ac:dyDescent="0.2">
      <c r="A92" s="7"/>
      <c r="B92" s="14">
        <v>36</v>
      </c>
      <c r="C92" s="17"/>
      <c r="D92" s="17" t="s">
        <v>110</v>
      </c>
      <c r="E92" s="7">
        <v>1</v>
      </c>
      <c r="F92" s="38"/>
      <c r="G92" s="7"/>
      <c r="H92" s="38"/>
      <c r="I92" s="7"/>
      <c r="J92" s="38"/>
      <c r="K92" s="38"/>
      <c r="L92" s="38"/>
      <c r="M92" s="37"/>
      <c r="N92" s="37"/>
    </row>
    <row r="93" spans="1:17" s="5" customFormat="1" ht="12.75" customHeight="1" x14ac:dyDescent="0.2">
      <c r="A93" s="7"/>
      <c r="B93" s="14"/>
      <c r="C93" s="17"/>
      <c r="D93" s="17" t="s">
        <v>111</v>
      </c>
      <c r="E93" s="7"/>
      <c r="F93" s="38">
        <v>60932.22</v>
      </c>
      <c r="G93" s="7"/>
      <c r="H93" s="38"/>
      <c r="I93" s="7"/>
      <c r="J93" s="38"/>
      <c r="K93" s="38"/>
      <c r="L93" s="38">
        <f>F93*(1+$O$8)</f>
        <v>65197.475400000003</v>
      </c>
      <c r="M93" s="37"/>
      <c r="N93" s="37"/>
    </row>
    <row r="94" spans="1:17" s="5" customFormat="1" ht="12.75" customHeight="1" x14ac:dyDescent="0.2">
      <c r="A94" s="7"/>
      <c r="B94" s="14"/>
      <c r="C94" s="17"/>
      <c r="D94" s="17" t="s">
        <v>112</v>
      </c>
      <c r="E94" s="7"/>
      <c r="F94" s="38">
        <v>52085.460000000006</v>
      </c>
      <c r="G94" s="7"/>
      <c r="H94" s="38"/>
      <c r="I94" s="7"/>
      <c r="J94" s="38"/>
      <c r="K94" s="38"/>
      <c r="L94" s="38">
        <f t="shared" ref="L94:L105" si="7">F94*(1+$O$8)</f>
        <v>55731.442200000012</v>
      </c>
      <c r="M94" s="37"/>
      <c r="N94" s="37"/>
    </row>
    <row r="95" spans="1:17" s="5" customFormat="1" ht="12.75" customHeight="1" x14ac:dyDescent="0.2">
      <c r="A95" s="7"/>
      <c r="B95" s="14"/>
      <c r="C95" s="17"/>
      <c r="D95" s="17" t="s">
        <v>59</v>
      </c>
      <c r="E95" s="7"/>
      <c r="F95" s="38">
        <v>48155.350000000006</v>
      </c>
      <c r="G95" s="7"/>
      <c r="H95" s="38"/>
      <c r="I95" s="7"/>
      <c r="J95" s="38"/>
      <c r="K95" s="38"/>
      <c r="L95" s="38">
        <f t="shared" si="7"/>
        <v>51526.224500000011</v>
      </c>
      <c r="M95" s="37"/>
      <c r="N95" s="37"/>
    </row>
    <row r="96" spans="1:17" s="5" customFormat="1" ht="12.75" customHeight="1" x14ac:dyDescent="0.2">
      <c r="A96" s="7"/>
      <c r="B96" s="14"/>
      <c r="C96" s="17"/>
      <c r="D96" s="17" t="s">
        <v>113</v>
      </c>
      <c r="E96" s="7"/>
      <c r="F96" s="38">
        <v>44522.700000000004</v>
      </c>
      <c r="G96" s="7"/>
      <c r="H96" s="38"/>
      <c r="I96" s="7"/>
      <c r="J96" s="38"/>
      <c r="K96" s="38"/>
      <c r="L96" s="38">
        <f t="shared" si="7"/>
        <v>47639.289000000004</v>
      </c>
      <c r="M96" s="37"/>
      <c r="N96" s="37"/>
    </row>
    <row r="97" spans="1:14" s="5" customFormat="1" ht="12.75" customHeight="1" x14ac:dyDescent="0.2">
      <c r="A97" s="7"/>
      <c r="B97" s="14">
        <v>37</v>
      </c>
      <c r="C97" s="17"/>
      <c r="D97" s="17" t="s">
        <v>98</v>
      </c>
      <c r="E97" s="7">
        <v>1</v>
      </c>
      <c r="F97" s="38">
        <v>60932.22</v>
      </c>
      <c r="G97" s="7"/>
      <c r="H97" s="38"/>
      <c r="I97" s="7"/>
      <c r="J97" s="38"/>
      <c r="K97" s="38"/>
      <c r="L97" s="38">
        <f t="shared" si="7"/>
        <v>65197.475400000003</v>
      </c>
      <c r="M97" s="37"/>
      <c r="N97" s="37"/>
    </row>
    <row r="98" spans="1:14" s="5" customFormat="1" ht="12.75" customHeight="1" x14ac:dyDescent="0.2">
      <c r="A98" s="7"/>
      <c r="B98" s="14">
        <v>38</v>
      </c>
      <c r="C98" s="17"/>
      <c r="D98" s="17" t="s">
        <v>99</v>
      </c>
      <c r="E98" s="7">
        <v>1</v>
      </c>
      <c r="F98" s="38">
        <v>60932.22</v>
      </c>
      <c r="G98" s="7"/>
      <c r="H98" s="38"/>
      <c r="I98" s="7"/>
      <c r="J98" s="38"/>
      <c r="K98" s="38"/>
      <c r="L98" s="38">
        <f t="shared" si="7"/>
        <v>65197.475400000003</v>
      </c>
      <c r="M98" s="37"/>
      <c r="N98" s="37"/>
    </row>
    <row r="99" spans="1:14" s="5" customFormat="1" ht="12.75" customHeight="1" x14ac:dyDescent="0.2">
      <c r="A99" s="7"/>
      <c r="B99" s="14">
        <v>39</v>
      </c>
      <c r="C99" s="17"/>
      <c r="D99" s="17" t="s">
        <v>100</v>
      </c>
      <c r="E99" s="7">
        <v>1</v>
      </c>
      <c r="F99" s="38">
        <v>52085.460000000006</v>
      </c>
      <c r="G99" s="7"/>
      <c r="H99" s="38"/>
      <c r="I99" s="7"/>
      <c r="J99" s="38"/>
      <c r="K99" s="38"/>
      <c r="L99" s="38">
        <f t="shared" si="7"/>
        <v>55731.442200000012</v>
      </c>
      <c r="M99" s="37"/>
      <c r="N99" s="37"/>
    </row>
    <row r="100" spans="1:14" s="5" customFormat="1" ht="12.75" customHeight="1" x14ac:dyDescent="0.2">
      <c r="A100" s="7"/>
      <c r="B100" s="14">
        <v>40</v>
      </c>
      <c r="C100" s="17"/>
      <c r="D100" s="17" t="s">
        <v>56</v>
      </c>
      <c r="E100" s="7">
        <v>1</v>
      </c>
      <c r="F100" s="38">
        <v>50081.350000000006</v>
      </c>
      <c r="G100" s="7"/>
      <c r="H100" s="38"/>
      <c r="I100" s="7"/>
      <c r="J100" s="38"/>
      <c r="K100" s="38"/>
      <c r="L100" s="38">
        <f t="shared" si="7"/>
        <v>53587.044500000011</v>
      </c>
      <c r="M100" s="37"/>
      <c r="N100" s="37"/>
    </row>
    <row r="101" spans="1:14" s="5" customFormat="1" ht="12.75" customHeight="1" x14ac:dyDescent="0.2">
      <c r="A101" s="7"/>
      <c r="B101" s="14">
        <v>41</v>
      </c>
      <c r="C101" s="17"/>
      <c r="D101" s="17" t="s">
        <v>57</v>
      </c>
      <c r="E101" s="7">
        <v>1</v>
      </c>
      <c r="F101" s="38">
        <v>50081.350000000006</v>
      </c>
      <c r="G101" s="7"/>
      <c r="H101" s="38"/>
      <c r="I101" s="7"/>
      <c r="J101" s="38"/>
      <c r="K101" s="38"/>
      <c r="L101" s="38">
        <f t="shared" si="7"/>
        <v>53587.044500000011</v>
      </c>
      <c r="M101" s="37"/>
      <c r="N101" s="37"/>
    </row>
    <row r="102" spans="1:14" s="5" customFormat="1" ht="12.75" customHeight="1" x14ac:dyDescent="0.2">
      <c r="A102" s="7"/>
      <c r="B102" s="14">
        <v>42</v>
      </c>
      <c r="C102" s="17"/>
      <c r="D102" s="17" t="s">
        <v>60</v>
      </c>
      <c r="E102" s="7">
        <v>2</v>
      </c>
      <c r="F102" s="38">
        <v>46303.18</v>
      </c>
      <c r="G102" s="7"/>
      <c r="H102" s="38"/>
      <c r="I102" s="7"/>
      <c r="J102" s="38"/>
      <c r="K102" s="38"/>
      <c r="L102" s="38">
        <f t="shared" si="7"/>
        <v>49544.402600000001</v>
      </c>
      <c r="M102" s="37"/>
      <c r="N102" s="37"/>
    </row>
    <row r="103" spans="1:14" s="5" customFormat="1" ht="12.75" customHeight="1" x14ac:dyDescent="0.2">
      <c r="A103" s="7"/>
      <c r="B103" s="14">
        <v>43</v>
      </c>
      <c r="C103" s="17"/>
      <c r="D103" s="17" t="s">
        <v>61</v>
      </c>
      <c r="E103" s="7">
        <v>1</v>
      </c>
      <c r="F103" s="38">
        <v>46303.18</v>
      </c>
      <c r="G103" s="7"/>
      <c r="H103" s="38"/>
      <c r="I103" s="7"/>
      <c r="J103" s="38"/>
      <c r="K103" s="38"/>
      <c r="L103" s="38">
        <f t="shared" si="7"/>
        <v>49544.402600000001</v>
      </c>
      <c r="M103" s="37"/>
      <c r="N103" s="37"/>
    </row>
    <row r="104" spans="1:14" s="5" customFormat="1" ht="12.75" customHeight="1" x14ac:dyDescent="0.2">
      <c r="A104" s="7"/>
      <c r="B104" s="14">
        <v>44</v>
      </c>
      <c r="C104" s="17"/>
      <c r="D104" s="17" t="s">
        <v>62</v>
      </c>
      <c r="E104" s="7">
        <v>6</v>
      </c>
      <c r="F104" s="38">
        <v>46303.18</v>
      </c>
      <c r="G104" s="7"/>
      <c r="H104" s="38"/>
      <c r="I104" s="7"/>
      <c r="J104" s="38"/>
      <c r="K104" s="38"/>
      <c r="L104" s="38">
        <f t="shared" si="7"/>
        <v>49544.402600000001</v>
      </c>
      <c r="M104" s="37"/>
      <c r="N104" s="37"/>
    </row>
    <row r="105" spans="1:14" s="5" customFormat="1" ht="12.75" customHeight="1" x14ac:dyDescent="0.2">
      <c r="A105" s="7"/>
      <c r="B105" s="14">
        <v>45</v>
      </c>
      <c r="C105" s="17"/>
      <c r="D105" s="17" t="s">
        <v>64</v>
      </c>
      <c r="E105" s="7">
        <v>2</v>
      </c>
      <c r="F105" s="38">
        <v>39580.370000000003</v>
      </c>
      <c r="G105" s="7"/>
      <c r="H105" s="38"/>
      <c r="I105" s="7"/>
      <c r="J105" s="38"/>
      <c r="K105" s="38"/>
      <c r="L105" s="38">
        <f t="shared" si="7"/>
        <v>42350.995900000002</v>
      </c>
      <c r="M105" s="37"/>
      <c r="N105" s="37"/>
    </row>
    <row r="106" spans="1:14" ht="12.75" customHeight="1" x14ac:dyDescent="0.2">
      <c r="A106" s="7"/>
      <c r="B106" s="14"/>
      <c r="C106" s="17"/>
      <c r="D106" s="20" t="s">
        <v>1</v>
      </c>
      <c r="E106" s="25">
        <f>SUM(E14:E105)</f>
        <v>91</v>
      </c>
      <c r="F106" s="38"/>
      <c r="G106" s="25">
        <f>SUM(G14:G105)</f>
        <v>0</v>
      </c>
      <c r="H106" s="38"/>
      <c r="I106" s="25">
        <f>SUM(I14:I105)</f>
        <v>0</v>
      </c>
      <c r="J106" s="38"/>
      <c r="K106" s="25">
        <f>SUM(K14:K105)</f>
        <v>0</v>
      </c>
      <c r="L106" s="38"/>
      <c r="M106" s="25">
        <f>SUM(M14:M105)</f>
        <v>0</v>
      </c>
      <c r="N106" s="38"/>
    </row>
    <row r="107" spans="1:14" s="5" customFormat="1" ht="12.75" customHeight="1" x14ac:dyDescent="0.2">
      <c r="A107" s="7"/>
      <c r="B107" s="14"/>
      <c r="C107" s="17"/>
      <c r="D107" s="20"/>
      <c r="E107" s="7"/>
      <c r="F107" s="38"/>
      <c r="G107" s="7"/>
      <c r="H107" s="38"/>
      <c r="I107" s="7"/>
      <c r="J107" s="38"/>
      <c r="K107" s="38"/>
      <c r="L107" s="38"/>
      <c r="M107" s="37"/>
      <c r="N107" s="37"/>
    </row>
    <row r="108" spans="1:14" ht="12.75" customHeight="1" x14ac:dyDescent="0.2">
      <c r="A108" s="7"/>
      <c r="B108" s="14"/>
      <c r="C108" s="17"/>
      <c r="D108" s="17" t="s">
        <v>10</v>
      </c>
      <c r="E108" s="7"/>
      <c r="F108" s="38"/>
      <c r="G108" s="7"/>
      <c r="H108" s="38"/>
      <c r="I108" s="7"/>
      <c r="J108" s="38"/>
      <c r="K108" s="7"/>
      <c r="L108" s="38"/>
      <c r="M108" s="38"/>
      <c r="N108" s="38"/>
    </row>
    <row r="109" spans="1:14" ht="12.75" customHeight="1" x14ac:dyDescent="0.2">
      <c r="A109" s="7"/>
      <c r="B109" s="14"/>
      <c r="C109" s="17"/>
      <c r="D109" s="17" t="s">
        <v>4</v>
      </c>
      <c r="E109" s="7"/>
      <c r="F109" s="38"/>
      <c r="G109" s="7"/>
      <c r="H109" s="38"/>
      <c r="I109" s="7"/>
      <c r="J109" s="38"/>
      <c r="K109" s="7"/>
      <c r="L109" s="38"/>
      <c r="M109" s="38"/>
      <c r="N109" s="38"/>
    </row>
    <row r="110" spans="1:14" ht="12.75" customHeight="1" x14ac:dyDescent="0.2">
      <c r="A110" s="7"/>
      <c r="B110" s="14">
        <v>46</v>
      </c>
      <c r="C110" s="17"/>
      <c r="D110" s="17" t="s">
        <v>37</v>
      </c>
      <c r="E110" s="7">
        <v>1</v>
      </c>
      <c r="F110" s="38">
        <v>132400.10535520292</v>
      </c>
      <c r="G110" s="7"/>
      <c r="H110" s="38"/>
      <c r="I110" s="7"/>
      <c r="J110" s="38"/>
      <c r="K110" s="7"/>
      <c r="L110" s="38">
        <f>F110*(1+$O$8)</f>
        <v>141668.11273006714</v>
      </c>
      <c r="M110" s="38"/>
      <c r="N110" s="38"/>
    </row>
    <row r="111" spans="1:14" ht="12.75" customHeight="1" x14ac:dyDescent="0.2">
      <c r="A111" s="7"/>
      <c r="B111" s="14">
        <v>47</v>
      </c>
      <c r="C111" s="17"/>
      <c r="D111" s="17" t="s">
        <v>9</v>
      </c>
      <c r="E111" s="7">
        <v>4</v>
      </c>
      <c r="F111" s="38">
        <v>132400.10535520292</v>
      </c>
      <c r="G111" s="7"/>
      <c r="H111" s="38"/>
      <c r="I111" s="7"/>
      <c r="J111" s="38"/>
      <c r="K111" s="7"/>
      <c r="L111" s="38">
        <f t="shared" ref="L111:L118" si="8">F111*(1+$O$8)</f>
        <v>141668.11273006714</v>
      </c>
      <c r="M111" s="38"/>
      <c r="N111" s="38"/>
    </row>
    <row r="112" spans="1:14" ht="12.75" customHeight="1" x14ac:dyDescent="0.2">
      <c r="A112" s="7"/>
      <c r="B112" s="14">
        <v>48</v>
      </c>
      <c r="C112" s="17"/>
      <c r="D112" s="17" t="s">
        <v>8</v>
      </c>
      <c r="E112" s="7">
        <v>1</v>
      </c>
      <c r="F112" s="38">
        <v>120203.12900753497</v>
      </c>
      <c r="G112" s="7"/>
      <c r="H112" s="38"/>
      <c r="I112" s="7"/>
      <c r="J112" s="38"/>
      <c r="K112" s="7"/>
      <c r="L112" s="38">
        <f t="shared" si="8"/>
        <v>128617.34803806242</v>
      </c>
      <c r="M112" s="38"/>
      <c r="N112" s="38"/>
    </row>
    <row r="113" spans="1:14" ht="12.75" customHeight="1" x14ac:dyDescent="0.2">
      <c r="A113" s="7"/>
      <c r="B113" s="14">
        <v>49</v>
      </c>
      <c r="C113" s="17"/>
      <c r="D113" s="17" t="s">
        <v>7</v>
      </c>
      <c r="E113" s="7">
        <v>1</v>
      </c>
      <c r="F113" s="38">
        <v>115473.10768692207</v>
      </c>
      <c r="G113" s="7"/>
      <c r="H113" s="38"/>
      <c r="I113" s="7"/>
      <c r="J113" s="38"/>
      <c r="K113" s="7"/>
      <c r="L113" s="38">
        <f t="shared" si="8"/>
        <v>123556.22522500662</v>
      </c>
      <c r="M113" s="38"/>
      <c r="N113" s="38"/>
    </row>
    <row r="114" spans="1:14" ht="12.75" customHeight="1" x14ac:dyDescent="0.2">
      <c r="A114" s="7"/>
      <c r="B114" s="14">
        <v>50</v>
      </c>
      <c r="C114" s="17"/>
      <c r="D114" s="17" t="s">
        <v>38</v>
      </c>
      <c r="E114" s="7">
        <v>1</v>
      </c>
      <c r="F114" s="38">
        <v>108947.95779282352</v>
      </c>
      <c r="G114" s="7"/>
      <c r="H114" s="38"/>
      <c r="I114" s="7"/>
      <c r="J114" s="38"/>
      <c r="K114" s="7"/>
      <c r="L114" s="38">
        <f t="shared" si="8"/>
        <v>116574.31483832118</v>
      </c>
      <c r="M114" s="38"/>
      <c r="N114" s="38"/>
    </row>
    <row r="115" spans="1:14" ht="12.75" customHeight="1" x14ac:dyDescent="0.2">
      <c r="A115" s="7"/>
      <c r="B115" s="14">
        <v>51</v>
      </c>
      <c r="C115" s="17"/>
      <c r="D115" s="17" t="s">
        <v>39</v>
      </c>
      <c r="E115" s="7">
        <v>2</v>
      </c>
      <c r="F115" s="38">
        <v>108947.95779282352</v>
      </c>
      <c r="G115" s="7"/>
      <c r="H115" s="38"/>
      <c r="I115" s="7"/>
      <c r="J115" s="38"/>
      <c r="K115" s="7"/>
      <c r="L115" s="38">
        <f t="shared" si="8"/>
        <v>116574.31483832118</v>
      </c>
      <c r="M115" s="38"/>
      <c r="N115" s="38"/>
    </row>
    <row r="116" spans="1:14" ht="12.75" customHeight="1" x14ac:dyDescent="0.2">
      <c r="A116" s="7"/>
      <c r="B116" s="14">
        <v>52</v>
      </c>
      <c r="C116" s="17"/>
      <c r="D116" s="17" t="s">
        <v>101</v>
      </c>
      <c r="E116" s="7">
        <v>1</v>
      </c>
      <c r="F116" s="38">
        <v>108947.95779282352</v>
      </c>
      <c r="G116" s="7"/>
      <c r="H116" s="38"/>
      <c r="I116" s="7"/>
      <c r="J116" s="38"/>
      <c r="K116" s="7"/>
      <c r="L116" s="38">
        <f t="shared" si="8"/>
        <v>116574.31483832118</v>
      </c>
      <c r="M116" s="38"/>
      <c r="N116" s="38"/>
    </row>
    <row r="117" spans="1:14" ht="12.75" customHeight="1" x14ac:dyDescent="0.2">
      <c r="A117" s="7" t="s">
        <v>128</v>
      </c>
      <c r="B117" s="14">
        <v>53</v>
      </c>
      <c r="C117" s="17"/>
      <c r="D117" s="17" t="s">
        <v>6</v>
      </c>
      <c r="E117" s="7">
        <f>12+3</f>
        <v>15</v>
      </c>
      <c r="F117" s="38">
        <v>108947.95779282352</v>
      </c>
      <c r="G117" s="7"/>
      <c r="H117" s="38"/>
      <c r="I117" s="7"/>
      <c r="J117" s="38"/>
      <c r="K117" s="7"/>
      <c r="L117" s="38">
        <f t="shared" si="8"/>
        <v>116574.31483832118</v>
      </c>
      <c r="M117" s="38"/>
      <c r="N117" s="38"/>
    </row>
    <row r="118" spans="1:14" ht="12.75" customHeight="1" x14ac:dyDescent="0.2">
      <c r="A118" s="7"/>
      <c r="B118" s="14">
        <v>54</v>
      </c>
      <c r="C118" s="17"/>
      <c r="D118" s="58" t="s">
        <v>3</v>
      </c>
      <c r="E118" s="18">
        <v>3</v>
      </c>
      <c r="F118" s="57">
        <v>100849.63340115908</v>
      </c>
      <c r="G118" s="18"/>
      <c r="H118" s="38"/>
      <c r="I118" s="18"/>
      <c r="J118" s="38"/>
      <c r="K118" s="18"/>
      <c r="L118" s="57">
        <f t="shared" si="8"/>
        <v>107909.10773924022</v>
      </c>
      <c r="M118" s="19"/>
      <c r="N118" s="38"/>
    </row>
    <row r="119" spans="1:14" ht="12.75" customHeight="1" x14ac:dyDescent="0.2">
      <c r="A119" s="7"/>
      <c r="B119" s="14"/>
      <c r="C119" s="17"/>
      <c r="D119" s="20" t="s">
        <v>1</v>
      </c>
      <c r="E119" s="7">
        <f>SUM(E110:E118)</f>
        <v>29</v>
      </c>
      <c r="F119" s="38"/>
      <c r="G119" s="7">
        <f>SUM(G110:G118)</f>
        <v>0</v>
      </c>
      <c r="H119" s="38"/>
      <c r="I119" s="7">
        <f>SUM(I110:I118)</f>
        <v>0</v>
      </c>
      <c r="J119" s="38"/>
      <c r="K119" s="7">
        <f>SUM(K110:K118)</f>
        <v>0</v>
      </c>
      <c r="L119" s="38"/>
      <c r="M119" s="38">
        <f>SUM(M110:M118)</f>
        <v>0</v>
      </c>
      <c r="N119" s="38"/>
    </row>
    <row r="120" spans="1:14" ht="12.75" customHeight="1" x14ac:dyDescent="0.2">
      <c r="A120" s="7"/>
      <c r="B120" s="14"/>
      <c r="C120" s="17"/>
      <c r="D120" s="17"/>
      <c r="E120" s="7"/>
      <c r="F120" s="38"/>
      <c r="G120" s="7"/>
      <c r="H120" s="38"/>
      <c r="I120" s="7"/>
      <c r="J120" s="38"/>
      <c r="K120" s="7"/>
      <c r="L120" s="38"/>
      <c r="M120" s="38"/>
      <c r="N120" s="38"/>
    </row>
    <row r="121" spans="1:14" ht="12.75" customHeight="1" x14ac:dyDescent="0.2">
      <c r="A121" s="7"/>
      <c r="B121" s="14"/>
      <c r="C121" s="17"/>
      <c r="D121" s="17" t="s">
        <v>5</v>
      </c>
      <c r="E121" s="7"/>
      <c r="F121" s="38"/>
      <c r="G121" s="7"/>
      <c r="H121" s="38"/>
      <c r="I121" s="7"/>
      <c r="J121" s="38"/>
      <c r="K121" s="7"/>
      <c r="L121" s="38"/>
      <c r="M121" s="38"/>
      <c r="N121" s="38"/>
    </row>
    <row r="122" spans="1:14" ht="12.75" customHeight="1" x14ac:dyDescent="0.2">
      <c r="A122" s="7"/>
      <c r="B122" s="14"/>
      <c r="C122" s="17"/>
      <c r="D122" s="17" t="s">
        <v>4</v>
      </c>
      <c r="E122" s="7"/>
      <c r="F122" s="38"/>
      <c r="G122" s="7"/>
      <c r="H122" s="38"/>
      <c r="I122" s="7"/>
      <c r="J122" s="38"/>
      <c r="K122" s="7"/>
      <c r="L122" s="38"/>
      <c r="M122" s="38"/>
      <c r="N122" s="38"/>
    </row>
    <row r="123" spans="1:14" ht="12.75" customHeight="1" x14ac:dyDescent="0.2">
      <c r="A123" s="7" t="s">
        <v>128</v>
      </c>
      <c r="B123" s="14">
        <v>55</v>
      </c>
      <c r="C123" s="17"/>
      <c r="D123" s="58" t="s">
        <v>3</v>
      </c>
      <c r="E123" s="7">
        <f>50-3</f>
        <v>47</v>
      </c>
      <c r="F123" s="57">
        <v>100849.63340115908</v>
      </c>
      <c r="G123" s="7"/>
      <c r="H123" s="38"/>
      <c r="I123" s="7"/>
      <c r="J123" s="38"/>
      <c r="K123" s="7"/>
      <c r="L123" s="57">
        <f t="shared" ref="L123:L124" si="9">F123*(1+$O$8)</f>
        <v>107909.10773924022</v>
      </c>
      <c r="M123" s="38"/>
      <c r="N123" s="38"/>
    </row>
    <row r="124" spans="1:14" ht="12.75" customHeight="1" x14ac:dyDescent="0.2">
      <c r="A124" s="7"/>
      <c r="B124" s="14">
        <v>56</v>
      </c>
      <c r="C124" s="17"/>
      <c r="D124" s="17" t="s">
        <v>2</v>
      </c>
      <c r="E124" s="18">
        <v>55</v>
      </c>
      <c r="F124" s="38">
        <v>50755.498279905842</v>
      </c>
      <c r="G124" s="18"/>
      <c r="H124" s="38"/>
      <c r="I124" s="18"/>
      <c r="J124" s="38"/>
      <c r="K124" s="18"/>
      <c r="L124" s="38">
        <f t="shared" si="9"/>
        <v>54308.383159499252</v>
      </c>
      <c r="M124" s="19"/>
      <c r="N124" s="38"/>
    </row>
    <row r="125" spans="1:14" ht="12.75" customHeight="1" x14ac:dyDescent="0.2">
      <c r="A125" s="7"/>
      <c r="B125" s="14"/>
      <c r="C125" s="17"/>
      <c r="D125" s="20" t="s">
        <v>1</v>
      </c>
      <c r="E125" s="7">
        <f>SUM(E123:E124)</f>
        <v>102</v>
      </c>
      <c r="F125" s="38"/>
      <c r="G125" s="7">
        <f>SUM(G123:G124)</f>
        <v>0</v>
      </c>
      <c r="H125" s="38"/>
      <c r="I125" s="7">
        <f>SUM(I123:I124)</f>
        <v>0</v>
      </c>
      <c r="J125" s="38"/>
      <c r="K125" s="7">
        <f>SUM(K123:K124)</f>
        <v>0</v>
      </c>
      <c r="L125" s="38"/>
      <c r="M125" s="7">
        <f>SUM(M123:M124)</f>
        <v>0</v>
      </c>
      <c r="N125" s="38"/>
    </row>
    <row r="126" spans="1:14" ht="12.75" customHeight="1" x14ac:dyDescent="0.2">
      <c r="A126" s="7"/>
      <c r="B126" s="14"/>
      <c r="C126" s="17"/>
      <c r="D126" s="17"/>
      <c r="E126" s="7"/>
      <c r="F126" s="38"/>
      <c r="G126" s="7"/>
      <c r="H126" s="38"/>
      <c r="I126" s="7"/>
      <c r="J126" s="38"/>
      <c r="K126" s="7"/>
      <c r="L126" s="38"/>
      <c r="M126" s="38"/>
      <c r="N126" s="38"/>
    </row>
    <row r="127" spans="1:14" ht="12.75" customHeight="1" x14ac:dyDescent="0.2">
      <c r="A127" s="7"/>
      <c r="B127" s="14"/>
      <c r="C127" s="17"/>
      <c r="D127" s="17" t="s">
        <v>0</v>
      </c>
      <c r="E127" s="22">
        <f>E106+E119+E125</f>
        <v>222</v>
      </c>
      <c r="F127" s="38"/>
      <c r="G127" s="25">
        <f>G106+G119+G125</f>
        <v>0</v>
      </c>
      <c r="H127" s="38"/>
      <c r="I127" s="25">
        <f>I106+I119+I125</f>
        <v>0</v>
      </c>
      <c r="J127" s="38"/>
      <c r="K127" s="25">
        <f>K106+K119+K125</f>
        <v>0</v>
      </c>
      <c r="L127" s="38"/>
      <c r="M127" s="25">
        <f>M106+M119+M125</f>
        <v>0</v>
      </c>
      <c r="N127" s="38"/>
    </row>
    <row r="128" spans="1:14" ht="12.75" customHeight="1" x14ac:dyDescent="0.2">
      <c r="A128" s="7"/>
      <c r="B128" s="14"/>
      <c r="C128" s="17"/>
      <c r="D128" s="17"/>
      <c r="E128" s="7"/>
      <c r="F128" s="38"/>
      <c r="G128" s="7"/>
      <c r="H128" s="38"/>
      <c r="I128" s="7"/>
      <c r="J128" s="38"/>
      <c r="K128" s="7"/>
      <c r="L128" s="38"/>
      <c r="M128" s="38"/>
      <c r="N128" s="38"/>
    </row>
    <row r="129" spans="1:14" ht="12.75" customHeight="1" x14ac:dyDescent="0.2">
      <c r="A129" s="7"/>
      <c r="B129" s="14"/>
      <c r="C129" s="17"/>
      <c r="D129" s="17"/>
      <c r="E129" s="7"/>
      <c r="F129" s="38"/>
      <c r="G129" s="7"/>
      <c r="H129" s="38"/>
      <c r="I129" s="7"/>
      <c r="J129" s="38"/>
      <c r="K129" s="7"/>
      <c r="L129" s="38"/>
      <c r="M129" s="38"/>
      <c r="N129" s="38"/>
    </row>
    <row r="130" spans="1:14" ht="12.75" customHeight="1" x14ac:dyDescent="0.2">
      <c r="A130" s="7"/>
      <c r="B130" s="14"/>
      <c r="C130" s="17"/>
      <c r="D130" s="17"/>
      <c r="E130" s="7"/>
      <c r="F130" s="38"/>
      <c r="G130" s="7"/>
      <c r="H130" s="38"/>
      <c r="I130" s="7"/>
      <c r="J130" s="38"/>
      <c r="K130" s="7"/>
      <c r="L130" s="38"/>
      <c r="M130" s="38"/>
      <c r="N130" s="38"/>
    </row>
    <row r="131" spans="1:14" ht="12.75" customHeight="1" x14ac:dyDescent="0.2">
      <c r="A131" s="7"/>
      <c r="B131" s="14"/>
      <c r="C131" s="17"/>
      <c r="D131" s="17"/>
      <c r="E131" s="7"/>
      <c r="F131" s="38"/>
      <c r="G131" s="7"/>
      <c r="H131" s="38"/>
      <c r="I131" s="7"/>
      <c r="J131" s="38"/>
      <c r="K131" s="7"/>
      <c r="L131" s="38"/>
      <c r="M131" s="38"/>
      <c r="N131" s="38"/>
    </row>
    <row r="132" spans="1:14" ht="12.75" customHeight="1" x14ac:dyDescent="0.2">
      <c r="A132" s="7"/>
      <c r="B132" s="14"/>
      <c r="C132" s="17"/>
      <c r="D132" s="17"/>
      <c r="E132" s="7"/>
      <c r="F132" s="38"/>
      <c r="G132" s="7"/>
      <c r="H132" s="38"/>
      <c r="I132" s="7"/>
      <c r="J132" s="38"/>
      <c r="K132" s="7"/>
      <c r="L132" s="38"/>
      <c r="M132" s="38"/>
      <c r="N132" s="38"/>
    </row>
    <row r="133" spans="1:14" ht="12.75" customHeight="1" x14ac:dyDescent="0.2">
      <c r="A133" s="7"/>
      <c r="B133" s="14"/>
      <c r="C133" s="17"/>
      <c r="D133" s="17"/>
      <c r="E133" s="7"/>
      <c r="F133" s="38"/>
      <c r="G133" s="7"/>
      <c r="H133" s="38"/>
      <c r="I133" s="7"/>
      <c r="J133" s="38"/>
      <c r="K133" s="7"/>
      <c r="L133" s="38"/>
      <c r="M133" s="38"/>
      <c r="N133" s="38"/>
    </row>
    <row r="134" spans="1:14" ht="12.75" customHeight="1" x14ac:dyDescent="0.2">
      <c r="A134" s="7"/>
      <c r="B134" s="14"/>
      <c r="C134" s="17"/>
      <c r="D134" s="17"/>
      <c r="E134" s="7"/>
      <c r="F134" s="38"/>
      <c r="G134" s="7"/>
      <c r="H134" s="38"/>
      <c r="I134" s="7"/>
      <c r="J134" s="38"/>
      <c r="K134" s="7"/>
      <c r="L134" s="38"/>
      <c r="M134" s="38"/>
      <c r="N134" s="38"/>
    </row>
    <row r="135" spans="1:14" ht="12.75" customHeight="1" x14ac:dyDescent="0.2">
      <c r="A135" s="7"/>
      <c r="B135" s="14"/>
      <c r="C135" s="17"/>
      <c r="D135" s="17"/>
      <c r="E135" s="7"/>
      <c r="F135" s="38"/>
      <c r="G135" s="7"/>
      <c r="H135" s="38"/>
      <c r="I135" s="7"/>
      <c r="J135" s="38"/>
      <c r="K135" s="7"/>
      <c r="L135" s="38"/>
      <c r="M135" s="38"/>
      <c r="N135" s="38"/>
    </row>
    <row r="136" spans="1:14" ht="12.75" customHeight="1" x14ac:dyDescent="0.2">
      <c r="A136" s="7"/>
      <c r="B136" s="14"/>
      <c r="C136" s="17"/>
      <c r="D136" s="17"/>
      <c r="E136" s="7"/>
      <c r="F136" s="38"/>
      <c r="G136" s="7"/>
      <c r="H136" s="38"/>
      <c r="I136" s="7"/>
      <c r="J136" s="38"/>
      <c r="K136" s="7"/>
      <c r="L136" s="38"/>
      <c r="M136" s="38"/>
      <c r="N136" s="38"/>
    </row>
    <row r="137" spans="1:14" ht="12.75" customHeight="1" x14ac:dyDescent="0.2">
      <c r="A137" s="7"/>
      <c r="B137" s="14"/>
      <c r="C137" s="17"/>
      <c r="D137" s="17"/>
      <c r="E137" s="7"/>
      <c r="F137" s="38"/>
      <c r="G137" s="7"/>
      <c r="H137" s="38"/>
      <c r="I137" s="7"/>
      <c r="J137" s="38"/>
      <c r="K137" s="7"/>
      <c r="L137" s="38"/>
      <c r="M137" s="38"/>
      <c r="N137" s="38"/>
    </row>
    <row r="138" spans="1:14" ht="12.75" customHeight="1" x14ac:dyDescent="0.2">
      <c r="A138" s="7"/>
      <c r="B138" s="14"/>
      <c r="C138" s="17"/>
      <c r="D138" s="17"/>
      <c r="E138" s="7"/>
      <c r="F138" s="38"/>
      <c r="G138" s="7"/>
      <c r="H138" s="38"/>
      <c r="I138" s="7"/>
      <c r="J138" s="38"/>
      <c r="K138" s="7"/>
      <c r="L138" s="38"/>
      <c r="M138" s="38"/>
      <c r="N138" s="38"/>
    </row>
    <row r="139" spans="1:14" ht="12.75" customHeight="1" x14ac:dyDescent="0.2">
      <c r="A139" s="7"/>
      <c r="B139" s="14"/>
      <c r="C139" s="17"/>
      <c r="D139" s="20"/>
      <c r="E139" s="7"/>
      <c r="F139" s="38"/>
      <c r="G139" s="7"/>
      <c r="H139" s="38"/>
      <c r="I139" s="7"/>
      <c r="J139" s="38"/>
      <c r="K139" s="7"/>
      <c r="L139" s="38"/>
      <c r="M139" s="7"/>
      <c r="N139" s="38"/>
    </row>
    <row r="140" spans="1:14" ht="12.75" customHeight="1" x14ac:dyDescent="0.2">
      <c r="A140" s="7"/>
      <c r="B140" s="14"/>
      <c r="C140" s="17"/>
      <c r="D140" s="17"/>
      <c r="E140" s="7"/>
      <c r="F140" s="38"/>
      <c r="G140" s="7"/>
      <c r="H140" s="38"/>
      <c r="I140" s="7"/>
      <c r="J140" s="38"/>
      <c r="K140" s="7"/>
      <c r="L140" s="38"/>
      <c r="M140" s="38"/>
      <c r="N140" s="38"/>
    </row>
    <row r="141" spans="1:14" ht="12.75" customHeight="1" x14ac:dyDescent="0.2">
      <c r="A141" s="7"/>
      <c r="B141" s="14"/>
      <c r="C141" s="17"/>
      <c r="D141" s="17"/>
      <c r="E141" s="38"/>
      <c r="F141" s="38"/>
      <c r="G141" s="38"/>
      <c r="H141" s="38"/>
      <c r="I141" s="38"/>
      <c r="J141" s="38"/>
      <c r="K141" s="38"/>
      <c r="L141" s="38"/>
      <c r="M141" s="38"/>
      <c r="N141" s="38"/>
    </row>
    <row r="142" spans="1:14" ht="12.75" customHeight="1" x14ac:dyDescent="0.2">
      <c r="A142" s="7"/>
      <c r="B142" s="14"/>
      <c r="C142" s="17"/>
      <c r="D142" s="17"/>
      <c r="E142" s="38"/>
      <c r="F142" s="38"/>
      <c r="G142" s="38"/>
      <c r="H142" s="38"/>
      <c r="I142" s="38"/>
      <c r="J142" s="38"/>
      <c r="K142" s="38"/>
      <c r="L142" s="38"/>
      <c r="M142" s="38"/>
      <c r="N142" s="38"/>
    </row>
    <row r="143" spans="1:14" ht="12.75" customHeight="1" x14ac:dyDescent="0.2">
      <c r="A143" s="7"/>
      <c r="B143" s="14"/>
      <c r="C143" s="17"/>
      <c r="E143" s="38"/>
      <c r="F143" s="38"/>
      <c r="G143" s="38"/>
      <c r="H143" s="38"/>
      <c r="I143" s="38"/>
      <c r="J143" s="38"/>
      <c r="K143" s="38"/>
      <c r="L143" s="38"/>
      <c r="M143" s="38"/>
      <c r="N143" s="38"/>
    </row>
    <row r="144" spans="1:14" ht="12.75" customHeight="1" x14ac:dyDescent="0.2">
      <c r="A144" s="7"/>
      <c r="B144" s="14"/>
      <c r="C144" s="17"/>
      <c r="E144" s="38"/>
      <c r="F144" s="38"/>
      <c r="G144" s="38"/>
      <c r="H144" s="38"/>
      <c r="I144" s="38"/>
      <c r="J144" s="38"/>
      <c r="K144" s="38"/>
      <c r="L144" s="38"/>
      <c r="M144" s="38"/>
      <c r="N144" s="38"/>
    </row>
    <row r="145" spans="1:14" ht="12.75" customHeight="1" x14ac:dyDescent="0.2">
      <c r="A145" s="7"/>
      <c r="B145" s="14"/>
      <c r="C145" s="17"/>
      <c r="E145" s="38"/>
      <c r="F145" s="38"/>
      <c r="G145" s="38"/>
      <c r="H145" s="38"/>
      <c r="I145" s="38"/>
      <c r="J145" s="38"/>
      <c r="K145" s="38"/>
      <c r="L145" s="38"/>
      <c r="M145" s="38"/>
      <c r="N145" s="38"/>
    </row>
    <row r="146" spans="1:14" ht="12.75" customHeight="1" x14ac:dyDescent="0.2">
      <c r="A146" s="7"/>
      <c r="B146" s="14"/>
      <c r="C146" s="17"/>
      <c r="E146" s="38"/>
      <c r="F146" s="38"/>
      <c r="G146" s="38"/>
      <c r="H146" s="38"/>
      <c r="I146" s="38"/>
      <c r="J146" s="38"/>
      <c r="K146" s="38"/>
      <c r="L146" s="38"/>
      <c r="M146" s="38"/>
      <c r="N146" s="38"/>
    </row>
    <row r="147" spans="1:14" ht="12.75" customHeight="1" x14ac:dyDescent="0.2">
      <c r="A147" s="7"/>
      <c r="B147" s="14"/>
      <c r="C147" s="17"/>
      <c r="E147" s="38"/>
      <c r="F147" s="38"/>
      <c r="G147" s="38"/>
      <c r="H147" s="38"/>
      <c r="I147" s="38"/>
      <c r="J147" s="38"/>
      <c r="K147" s="38"/>
      <c r="L147" s="38"/>
      <c r="M147" s="38"/>
      <c r="N147" s="38"/>
    </row>
    <row r="148" spans="1:14" ht="12.75" customHeight="1" x14ac:dyDescent="0.2">
      <c r="A148" s="7"/>
      <c r="B148" s="14"/>
      <c r="C148" s="17"/>
      <c r="E148" s="38"/>
      <c r="F148" s="38"/>
      <c r="G148" s="38"/>
      <c r="H148" s="38"/>
      <c r="I148" s="38"/>
      <c r="J148" s="38"/>
      <c r="K148" s="38"/>
      <c r="L148" s="38"/>
      <c r="M148" s="38"/>
      <c r="N148" s="38"/>
    </row>
    <row r="149" spans="1:14" ht="12.75" customHeight="1" x14ac:dyDescent="0.2">
      <c r="A149" s="7"/>
      <c r="B149" s="14"/>
      <c r="C149" s="17"/>
      <c r="E149" s="38"/>
      <c r="F149" s="38"/>
      <c r="G149" s="38"/>
      <c r="H149" s="38"/>
      <c r="I149" s="38"/>
      <c r="J149" s="38"/>
      <c r="K149" s="38"/>
      <c r="L149" s="38"/>
      <c r="M149" s="38"/>
      <c r="N149" s="38"/>
    </row>
    <row r="150" spans="1:14" ht="12.75" customHeight="1" x14ac:dyDescent="0.2">
      <c r="A150" s="7"/>
      <c r="B150" s="14"/>
      <c r="C150" s="17"/>
      <c r="E150" s="38"/>
      <c r="F150" s="38"/>
      <c r="G150" s="38"/>
      <c r="H150" s="38"/>
      <c r="I150" s="38"/>
      <c r="J150" s="38"/>
      <c r="K150" s="38"/>
      <c r="L150" s="38"/>
      <c r="M150" s="38"/>
      <c r="N150" s="38"/>
    </row>
    <row r="151" spans="1:14" ht="12.75" customHeight="1" x14ac:dyDescent="0.2">
      <c r="B151" s="14"/>
      <c r="C151" s="21"/>
      <c r="E151" s="8"/>
      <c r="F151" s="38"/>
      <c r="H151" s="38"/>
      <c r="J151" s="38"/>
      <c r="L151" s="38"/>
      <c r="N151" s="38"/>
    </row>
    <row r="152" spans="1:14" ht="12.75" customHeight="1" x14ac:dyDescent="0.2">
      <c r="B152" s="14"/>
      <c r="C152" s="21"/>
      <c r="D152" s="20"/>
      <c r="E152" s="8"/>
    </row>
    <row r="153" spans="1:14" ht="12.75" customHeight="1" x14ac:dyDescent="0.2">
      <c r="B153" s="14"/>
      <c r="C153" s="21"/>
      <c r="E153" s="8"/>
    </row>
    <row r="154" spans="1:14" ht="12.75" customHeight="1" x14ac:dyDescent="0.2">
      <c r="B154" s="14"/>
      <c r="C154" s="21"/>
      <c r="E154" s="8"/>
    </row>
    <row r="155" spans="1:14" ht="12.75" customHeight="1" x14ac:dyDescent="0.2">
      <c r="B155" s="14"/>
      <c r="C155" s="21"/>
      <c r="E155" s="8"/>
    </row>
    <row r="156" spans="1:14" ht="12.75" customHeight="1" x14ac:dyDescent="0.2">
      <c r="B156" s="14"/>
      <c r="C156" s="21"/>
      <c r="E156" s="8"/>
    </row>
    <row r="157" spans="1:14" ht="12.75" customHeight="1" x14ac:dyDescent="0.2">
      <c r="B157" s="14"/>
      <c r="C157" s="21"/>
      <c r="E157" s="8"/>
      <c r="F157" s="38"/>
      <c r="H157" s="38"/>
      <c r="J157" s="38"/>
      <c r="L157" s="38"/>
      <c r="N157" s="38"/>
    </row>
    <row r="158" spans="1:14" ht="12.75" customHeight="1" x14ac:dyDescent="0.2">
      <c r="B158" s="14"/>
      <c r="C158" s="21"/>
      <c r="E158" s="8"/>
      <c r="F158" s="38"/>
      <c r="H158" s="38"/>
      <c r="J158" s="38"/>
      <c r="L158" s="38"/>
      <c r="N158" s="38"/>
    </row>
    <row r="159" spans="1:14" ht="12.75" customHeight="1" x14ac:dyDescent="0.2">
      <c r="B159" s="14"/>
      <c r="C159" s="21"/>
      <c r="E159" s="8"/>
      <c r="F159" s="38"/>
      <c r="H159" s="38"/>
      <c r="J159" s="38"/>
      <c r="L159" s="38"/>
      <c r="N159" s="38"/>
    </row>
    <row r="160" spans="1:14" ht="12.75" customHeight="1" x14ac:dyDescent="0.2">
      <c r="B160" s="14"/>
      <c r="C160" s="21"/>
      <c r="E160" s="8"/>
      <c r="F160" s="38"/>
      <c r="H160" s="38"/>
      <c r="J160" s="38"/>
      <c r="L160" s="38"/>
      <c r="N160" s="38"/>
    </row>
    <row r="161" spans="2:14" ht="12.75" customHeight="1" x14ac:dyDescent="0.2">
      <c r="B161" s="14"/>
      <c r="C161" s="21"/>
      <c r="E161" s="8"/>
      <c r="F161" s="38"/>
      <c r="H161" s="38"/>
      <c r="J161" s="38"/>
      <c r="L161" s="38"/>
      <c r="N161" s="38"/>
    </row>
    <row r="162" spans="2:14" ht="12.75" customHeight="1" x14ac:dyDescent="0.2">
      <c r="B162" s="14"/>
      <c r="C162" s="21"/>
      <c r="D162" s="20"/>
      <c r="E162" s="8"/>
    </row>
    <row r="163" spans="2:14" ht="12.75" customHeight="1" x14ac:dyDescent="0.2">
      <c r="B163" s="14"/>
      <c r="C163" s="21"/>
      <c r="D163" s="20"/>
      <c r="E163" s="8"/>
    </row>
    <row r="164" spans="2:14" ht="12.75" customHeight="1" x14ac:dyDescent="0.2">
      <c r="B164" s="14"/>
      <c r="C164" s="21"/>
      <c r="D164" s="17"/>
      <c r="E164" s="8"/>
    </row>
    <row r="165" spans="2:14" ht="12.75" customHeight="1" x14ac:dyDescent="0.2">
      <c r="B165" s="14"/>
      <c r="C165" s="21"/>
      <c r="D165" s="17"/>
      <c r="E165" s="8"/>
    </row>
    <row r="166" spans="2:14" ht="12.75" customHeight="1" x14ac:dyDescent="0.2">
      <c r="B166" s="14"/>
      <c r="C166" s="21"/>
      <c r="D166" s="17"/>
      <c r="E166" s="8"/>
    </row>
    <row r="167" spans="2:14" ht="12.75" customHeight="1" x14ac:dyDescent="0.2">
      <c r="B167" s="14"/>
      <c r="C167" s="21"/>
      <c r="D167" s="17"/>
      <c r="E167" s="8"/>
    </row>
    <row r="168" spans="2:14" ht="12.75" customHeight="1" x14ac:dyDescent="0.2">
      <c r="B168" s="14"/>
      <c r="C168" s="21"/>
      <c r="D168" s="20"/>
      <c r="E168" s="8"/>
    </row>
    <row r="169" spans="2:14" ht="12.75" customHeight="1" x14ac:dyDescent="0.2">
      <c r="B169" s="14"/>
      <c r="C169" s="21"/>
      <c r="D169" s="20"/>
      <c r="E169" s="8"/>
    </row>
    <row r="170" spans="2:14" ht="12.75" customHeight="1" x14ac:dyDescent="0.2">
      <c r="B170" s="14"/>
      <c r="C170" s="21"/>
      <c r="D170" s="20"/>
      <c r="E170" s="8"/>
    </row>
    <row r="171" spans="2:14" ht="12.75" customHeight="1" x14ac:dyDescent="0.2">
      <c r="B171" s="14"/>
      <c r="C171" s="21"/>
      <c r="E171" s="8"/>
    </row>
    <row r="172" spans="2:14" ht="12.75" customHeight="1" x14ac:dyDescent="0.2">
      <c r="B172" s="14"/>
      <c r="C172" s="21"/>
      <c r="E172" s="8"/>
    </row>
    <row r="173" spans="2:14" ht="12.75" customHeight="1" x14ac:dyDescent="0.2">
      <c r="B173" s="14"/>
      <c r="C173" s="21"/>
      <c r="E173" s="8"/>
    </row>
    <row r="174" spans="2:14" ht="12.75" customHeight="1" x14ac:dyDescent="0.2">
      <c r="B174" s="14"/>
      <c r="C174" s="21"/>
      <c r="E174" s="8"/>
      <c r="F174" s="38"/>
      <c r="H174" s="38"/>
      <c r="J174" s="38"/>
      <c r="L174" s="38"/>
      <c r="N174" s="38"/>
    </row>
    <row r="175" spans="2:14" ht="12.75" customHeight="1" x14ac:dyDescent="0.2">
      <c r="B175" s="14"/>
      <c r="C175" s="21"/>
      <c r="E175" s="8"/>
      <c r="F175" s="38"/>
      <c r="H175" s="38"/>
      <c r="J175" s="38"/>
      <c r="L175" s="38"/>
      <c r="N175" s="38"/>
    </row>
    <row r="176" spans="2:14" ht="12.75" customHeight="1" x14ac:dyDescent="0.2">
      <c r="B176" s="14"/>
      <c r="C176" s="21"/>
      <c r="E176" s="8"/>
      <c r="F176" s="38"/>
      <c r="H176" s="38"/>
      <c r="J176" s="38"/>
      <c r="L176" s="38"/>
      <c r="N176" s="38"/>
    </row>
    <row r="177" spans="1:14" ht="12.75" customHeight="1" x14ac:dyDescent="0.2">
      <c r="B177" s="14"/>
      <c r="C177" s="21"/>
      <c r="D177" s="20"/>
      <c r="E177" s="8"/>
      <c r="J177" s="38"/>
      <c r="L177" s="38"/>
      <c r="N177" s="38"/>
    </row>
    <row r="178" spans="1:14" ht="12.75" customHeight="1" x14ac:dyDescent="0.2">
      <c r="B178" s="14"/>
      <c r="C178" s="21"/>
      <c r="E178" s="8"/>
    </row>
    <row r="179" spans="1:14" ht="12.75" customHeight="1" x14ac:dyDescent="0.2">
      <c r="B179" s="14"/>
      <c r="C179" s="21"/>
      <c r="E179" s="8"/>
    </row>
    <row r="180" spans="1:14" ht="12.75" customHeight="1" x14ac:dyDescent="0.2">
      <c r="A180" s="7"/>
      <c r="B180" s="14"/>
      <c r="C180" s="17"/>
      <c r="E180" s="38"/>
      <c r="F180" s="38"/>
      <c r="G180" s="38"/>
      <c r="H180" s="38"/>
      <c r="I180" s="38"/>
      <c r="J180" s="38"/>
      <c r="K180" s="38"/>
      <c r="L180" s="38"/>
      <c r="M180" s="38"/>
      <c r="N180" s="38"/>
    </row>
    <row r="181" spans="1:14" ht="12.75" customHeight="1" x14ac:dyDescent="0.2">
      <c r="A181" s="7"/>
      <c r="B181" s="14"/>
      <c r="C181" s="17"/>
      <c r="E181" s="38"/>
      <c r="F181" s="38"/>
      <c r="G181" s="38"/>
      <c r="H181" s="38"/>
      <c r="I181" s="38"/>
      <c r="J181" s="38"/>
      <c r="K181" s="38"/>
      <c r="L181" s="38"/>
      <c r="M181" s="38"/>
      <c r="N181" s="38"/>
    </row>
    <row r="182" spans="1:14" ht="12.75" customHeight="1" x14ac:dyDescent="0.2">
      <c r="A182" s="7"/>
      <c r="B182" s="14"/>
      <c r="C182" s="17"/>
      <c r="E182" s="38"/>
      <c r="F182" s="38"/>
      <c r="G182" s="38"/>
      <c r="H182" s="38"/>
      <c r="I182" s="38"/>
      <c r="J182" s="38"/>
      <c r="K182" s="38"/>
      <c r="L182" s="38"/>
      <c r="M182" s="38"/>
      <c r="N182" s="38"/>
    </row>
    <row r="183" spans="1:14" ht="12.75" customHeight="1" x14ac:dyDescent="0.2">
      <c r="A183" s="7"/>
      <c r="B183" s="14"/>
      <c r="C183" s="17"/>
      <c r="D183" s="20"/>
      <c r="E183" s="38"/>
      <c r="F183" s="38"/>
      <c r="G183" s="38"/>
      <c r="H183" s="38"/>
      <c r="I183" s="38"/>
      <c r="J183" s="38"/>
      <c r="K183" s="38"/>
      <c r="L183" s="38"/>
      <c r="M183" s="38"/>
      <c r="N183" s="38"/>
    </row>
    <row r="184" spans="1:14" ht="12.75" customHeight="1" x14ac:dyDescent="0.2">
      <c r="A184" s="7"/>
      <c r="B184" s="14"/>
      <c r="C184" s="17"/>
      <c r="E184" s="38"/>
      <c r="F184" s="38"/>
      <c r="G184" s="38"/>
      <c r="H184" s="38"/>
      <c r="I184" s="38"/>
      <c r="J184" s="38"/>
      <c r="K184" s="38"/>
      <c r="L184" s="38"/>
      <c r="M184" s="38"/>
      <c r="N184" s="38"/>
    </row>
    <row r="185" spans="1:14" ht="12.75" customHeight="1" x14ac:dyDescent="0.2">
      <c r="A185" s="7"/>
      <c r="B185" s="14"/>
      <c r="C185" s="17"/>
      <c r="E185" s="38"/>
      <c r="F185" s="38"/>
      <c r="G185" s="38"/>
      <c r="H185" s="38"/>
      <c r="I185" s="38"/>
      <c r="J185" s="38"/>
      <c r="K185" s="38"/>
      <c r="L185" s="38"/>
      <c r="M185" s="38"/>
      <c r="N185" s="38"/>
    </row>
    <row r="186" spans="1:14" ht="12.75" customHeight="1" x14ac:dyDescent="0.2">
      <c r="A186" s="7"/>
      <c r="B186" s="14"/>
      <c r="C186" s="17"/>
      <c r="E186" s="38"/>
      <c r="F186" s="38"/>
      <c r="G186" s="38"/>
      <c r="H186" s="38"/>
      <c r="I186" s="38"/>
      <c r="J186" s="38"/>
      <c r="K186" s="38"/>
      <c r="L186" s="38"/>
      <c r="M186" s="38"/>
      <c r="N186" s="38"/>
    </row>
    <row r="187" spans="1:14" ht="12.75" customHeight="1" x14ac:dyDescent="0.2">
      <c r="A187" s="7"/>
      <c r="B187" s="14"/>
      <c r="C187" s="17"/>
      <c r="E187" s="38"/>
      <c r="F187" s="38"/>
      <c r="G187" s="38"/>
      <c r="H187" s="38"/>
      <c r="I187" s="38"/>
      <c r="J187" s="38"/>
      <c r="K187" s="38"/>
      <c r="L187" s="38"/>
      <c r="M187" s="38"/>
      <c r="N187" s="38"/>
    </row>
    <row r="188" spans="1:14" ht="12.75" customHeight="1" x14ac:dyDescent="0.2">
      <c r="A188" s="7"/>
      <c r="B188" s="14"/>
      <c r="C188" s="17"/>
      <c r="E188" s="38"/>
      <c r="F188" s="38"/>
      <c r="G188" s="38"/>
      <c r="H188" s="38"/>
      <c r="I188" s="38"/>
      <c r="J188" s="38"/>
      <c r="K188" s="38"/>
      <c r="L188" s="38"/>
      <c r="M188" s="38"/>
      <c r="N188" s="38"/>
    </row>
    <row r="189" spans="1:14" ht="12.75" customHeight="1" x14ac:dyDescent="0.2">
      <c r="A189" s="7"/>
      <c r="B189" s="14"/>
      <c r="C189" s="17"/>
      <c r="E189" s="38"/>
      <c r="F189" s="38"/>
      <c r="G189" s="38"/>
      <c r="H189" s="38"/>
      <c r="I189" s="38"/>
      <c r="J189" s="38"/>
      <c r="K189" s="38"/>
      <c r="L189" s="38"/>
      <c r="M189" s="38"/>
      <c r="N189" s="38"/>
    </row>
    <row r="190" spans="1:14" ht="12.75" customHeight="1" x14ac:dyDescent="0.2">
      <c r="A190" s="7"/>
      <c r="B190" s="14"/>
      <c r="C190" s="17"/>
      <c r="E190" s="38"/>
      <c r="F190" s="38"/>
      <c r="G190" s="38"/>
      <c r="H190" s="38"/>
      <c r="I190" s="38"/>
      <c r="J190" s="38"/>
      <c r="K190" s="38"/>
      <c r="L190" s="38"/>
      <c r="M190" s="38"/>
      <c r="N190" s="38"/>
    </row>
    <row r="191" spans="1:14" ht="12.75" customHeight="1" x14ac:dyDescent="0.2">
      <c r="A191" s="7"/>
      <c r="B191" s="14"/>
      <c r="C191" s="17"/>
      <c r="E191" s="38"/>
      <c r="F191" s="38"/>
      <c r="G191" s="38"/>
      <c r="H191" s="38"/>
      <c r="I191" s="38"/>
      <c r="J191" s="38"/>
      <c r="K191" s="38"/>
      <c r="L191" s="38"/>
      <c r="M191" s="38"/>
      <c r="N191" s="38"/>
    </row>
    <row r="192" spans="1:14" ht="12.75" customHeight="1" x14ac:dyDescent="0.2">
      <c r="A192" s="7"/>
      <c r="B192" s="14"/>
      <c r="C192" s="17"/>
      <c r="E192" s="38"/>
      <c r="F192" s="38"/>
      <c r="G192" s="38"/>
      <c r="H192" s="38"/>
      <c r="I192" s="38"/>
      <c r="J192" s="38"/>
      <c r="K192" s="38"/>
      <c r="L192" s="38"/>
      <c r="M192" s="38"/>
      <c r="N192" s="38"/>
    </row>
    <row r="193" spans="1:14" ht="12.75" customHeight="1" x14ac:dyDescent="0.2">
      <c r="A193" s="7"/>
      <c r="B193" s="14"/>
      <c r="C193" s="17"/>
      <c r="E193" s="38"/>
      <c r="F193" s="38"/>
      <c r="G193" s="38"/>
      <c r="H193" s="38"/>
      <c r="I193" s="38"/>
      <c r="J193" s="38"/>
      <c r="K193" s="38"/>
      <c r="L193" s="38"/>
      <c r="M193" s="38"/>
      <c r="N193" s="38"/>
    </row>
    <row r="194" spans="1:14" ht="12.75" customHeight="1" x14ac:dyDescent="0.2">
      <c r="A194" s="7"/>
      <c r="B194" s="14"/>
      <c r="C194" s="17"/>
      <c r="E194" s="38"/>
      <c r="F194" s="38"/>
      <c r="G194" s="38"/>
      <c r="H194" s="38"/>
      <c r="I194" s="38"/>
      <c r="J194" s="38"/>
      <c r="K194" s="38"/>
      <c r="L194" s="38"/>
      <c r="M194" s="38"/>
      <c r="N194" s="38"/>
    </row>
    <row r="195" spans="1:14" ht="12.75" customHeight="1" x14ac:dyDescent="0.2">
      <c r="A195" s="7"/>
      <c r="B195" s="14"/>
      <c r="C195" s="17"/>
      <c r="E195" s="38"/>
      <c r="F195" s="38"/>
      <c r="G195" s="38"/>
      <c r="H195" s="38"/>
      <c r="I195" s="38"/>
      <c r="J195" s="38"/>
      <c r="K195" s="38"/>
      <c r="L195" s="38"/>
      <c r="M195" s="38"/>
      <c r="N195" s="38"/>
    </row>
    <row r="196" spans="1:14" ht="12.75" customHeight="1" x14ac:dyDescent="0.2">
      <c r="A196" s="7"/>
      <c r="B196" s="14"/>
      <c r="C196" s="17"/>
      <c r="E196" s="38"/>
      <c r="F196" s="38"/>
      <c r="G196" s="38"/>
      <c r="H196" s="38"/>
      <c r="I196" s="38"/>
      <c r="J196" s="38"/>
      <c r="K196" s="38"/>
      <c r="L196" s="38"/>
      <c r="M196" s="38"/>
      <c r="N196" s="38"/>
    </row>
    <row r="197" spans="1:14" ht="12.75" customHeight="1" x14ac:dyDescent="0.2">
      <c r="A197" s="7"/>
      <c r="B197" s="14"/>
      <c r="C197" s="17"/>
      <c r="E197" s="38"/>
      <c r="F197" s="38"/>
      <c r="G197" s="38"/>
      <c r="H197" s="38"/>
      <c r="I197" s="38"/>
      <c r="J197" s="38"/>
      <c r="K197" s="38"/>
      <c r="L197" s="38"/>
      <c r="M197" s="38"/>
      <c r="N197" s="38"/>
    </row>
    <row r="198" spans="1:14" ht="12.75" customHeight="1" x14ac:dyDescent="0.2">
      <c r="A198" s="7"/>
      <c r="B198" s="14"/>
      <c r="C198" s="17"/>
      <c r="E198" s="38"/>
      <c r="F198" s="38"/>
      <c r="G198" s="38"/>
      <c r="H198" s="38"/>
      <c r="I198" s="38"/>
      <c r="J198" s="38"/>
      <c r="K198" s="38"/>
      <c r="L198" s="38"/>
      <c r="M198" s="38"/>
      <c r="N198" s="38"/>
    </row>
  </sheetData>
  <mergeCells count="2">
    <mergeCell ref="A1:N1"/>
    <mergeCell ref="A2:N2"/>
  </mergeCells>
  <phoneticPr fontId="26" type="noConversion"/>
  <printOptions horizontalCentered="1"/>
  <pageMargins left="0.35" right="0.35" top="0.75" bottom="0.75" header="0.5" footer="0.5"/>
  <pageSetup scale="62" fitToHeight="0" orientation="landscape" r:id="rId1"/>
  <headerFooter alignWithMargins="0">
    <oddFooter>&amp;R&amp;"Times New Roman,Bold"&amp;10&amp;A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1CC815-0AD5-49DA-9A9A-8F133BA25A4D}">
  <ds:schemaRefs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7c889e11-2f3c-4070-9ad9-cc7ef75586e0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73642BA-C99D-4D86-BD85-E223E40A8F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F1BD8C3-38C2-4391-82DB-51A090776DD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BRTC</vt:lpstr>
      <vt:lpstr>BRTC!Print_Area</vt:lpstr>
      <vt:lpstr>BRTC!Print_Titles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BRTC 2015-17</dc:title>
  <dc:creator>CharletteM</dc:creator>
  <cp:lastModifiedBy>Chandra Robinson (ADHE)</cp:lastModifiedBy>
  <cp:lastPrinted>2022-05-20T13:57:06Z</cp:lastPrinted>
  <dcterms:created xsi:type="dcterms:W3CDTF">2011-09-01T22:54:15Z</dcterms:created>
  <dcterms:modified xsi:type="dcterms:W3CDTF">2023-08-17T15:16:55Z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olderdetail">
    <vt:lpwstr/>
  </property>
</Properties>
</file>